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TAU-Common-Write\3. ORGANISATION\WHS  and Enterprise Risk Management\Risk Management\Risk Management Proformas\"/>
    </mc:Choice>
  </mc:AlternateContent>
  <bookViews>
    <workbookView xWindow="360" yWindow="240" windowWidth="23900" windowHeight="8330"/>
  </bookViews>
  <sheets>
    <sheet name="Sheet1" sheetId="1" r:id="rId1"/>
    <sheet name="Sheet2" sheetId="2" r:id="rId2"/>
    <sheet name="Sheet3" sheetId="3" r:id="rId3"/>
  </sheets>
  <definedNames>
    <definedName name="Check4" localSheetId="0">Sheet1!#REF!</definedName>
  </definedNames>
  <calcPr calcId="162913"/>
</workbook>
</file>

<file path=xl/calcChain.xml><?xml version="1.0" encoding="utf-8"?>
<calcChain xmlns="http://schemas.openxmlformats.org/spreadsheetml/2006/main">
  <c r="E91" i="1" l="1"/>
  <c r="A91" i="1"/>
  <c r="E71" i="1"/>
  <c r="E50" i="1"/>
  <c r="E105" i="2" l="1"/>
  <c r="E102" i="2"/>
  <c r="E206" i="1"/>
  <c r="E175" i="1"/>
  <c r="E135" i="1"/>
  <c r="E104" i="1"/>
  <c r="E95" i="1"/>
  <c r="E88" i="1"/>
  <c r="E73" i="1"/>
  <c r="E72" i="1"/>
  <c r="E55" i="1"/>
  <c r="E43" i="1"/>
  <c r="E101" i="2"/>
  <c r="E92" i="2"/>
  <c r="E89" i="2"/>
  <c r="E66" i="2"/>
  <c r="E65" i="2"/>
  <c r="E64" i="2"/>
  <c r="E36" i="2"/>
  <c r="E29" i="2"/>
  <c r="E15" i="2"/>
  <c r="A115" i="1"/>
  <c r="A105" i="1"/>
  <c r="A71" i="1"/>
  <c r="E215" i="2"/>
  <c r="A67" i="1"/>
  <c r="A55" i="1"/>
  <c r="E255" i="2"/>
  <c r="E161" i="2"/>
  <c r="E113" i="2"/>
  <c r="G1" i="2"/>
  <c r="A149" i="2"/>
  <c r="A137" i="2"/>
  <c r="A125" i="2"/>
  <c r="A113" i="2"/>
  <c r="A101" i="2"/>
  <c r="A89" i="2"/>
  <c r="A76" i="2"/>
  <c r="A64" i="2"/>
  <c r="A52" i="2"/>
  <c r="A36" i="2"/>
  <c r="A132" i="1"/>
  <c r="A96" i="1"/>
  <c r="A88" i="1"/>
  <c r="A79" i="1"/>
</calcChain>
</file>

<file path=xl/sharedStrings.xml><?xml version="1.0" encoding="utf-8"?>
<sst xmlns="http://schemas.openxmlformats.org/spreadsheetml/2006/main" count="615" uniqueCount="353">
  <si>
    <t>Event Planning</t>
  </si>
  <si>
    <t>Damage to the reputation of the department</t>
  </si>
  <si>
    <t>Financial risk to the department</t>
  </si>
  <si>
    <t>Prior</t>
  </si>
  <si>
    <t>During</t>
  </si>
  <si>
    <t>Post event</t>
  </si>
  <si>
    <t>Coordinator</t>
  </si>
  <si>
    <t>Venue Staff</t>
  </si>
  <si>
    <t>Department Name</t>
  </si>
  <si>
    <t>Manager</t>
  </si>
  <si>
    <t>Date/s</t>
  </si>
  <si>
    <t>Program</t>
  </si>
  <si>
    <t>Venue Risk Assessment</t>
  </si>
  <si>
    <t>Contact Number</t>
  </si>
  <si>
    <t>Accompanying Staff</t>
  </si>
  <si>
    <t>Risk Assessment Rating</t>
  </si>
  <si>
    <t>Likelihood Rating</t>
  </si>
  <si>
    <t>Event Risk Management Plan Proforma</t>
  </si>
  <si>
    <t>Activity</t>
  </si>
  <si>
    <t>Hazard Identification &amp; Associated Risk</t>
  </si>
  <si>
    <t>Elimination or Control Measures</t>
  </si>
  <si>
    <t>Risk Owner</t>
  </si>
  <si>
    <t>When</t>
  </si>
  <si>
    <t>L'Hood Rating use matrix</t>
  </si>
  <si>
    <t>Assess Risk After Control use matrix</t>
  </si>
  <si>
    <t>Risk Asses. Rating use matrix</t>
  </si>
  <si>
    <t>Risk Management Plan Proforma: Event/ Excursion/ Tour</t>
  </si>
  <si>
    <t>Student Yrs/ Number</t>
  </si>
  <si>
    <t>Child Protection Threat by others</t>
  </si>
  <si>
    <t>Personal threat to any child involved in the festival</t>
  </si>
  <si>
    <t>Students becoming lost or isolated</t>
  </si>
  <si>
    <t>DoE Staff</t>
  </si>
  <si>
    <t>Safety of access to and from the premises including wheelchair access and physical injury to students</t>
  </si>
  <si>
    <t>All staff</t>
  </si>
  <si>
    <t>Police, Ambulance and Fire</t>
  </si>
  <si>
    <t>I, J</t>
  </si>
  <si>
    <t xml:space="preserve">Injury due to WH&amp;S related injury or caused by evacuation of venue - Crush/Panic     </t>
  </si>
  <si>
    <t>Physical and Psychological damage to participants</t>
  </si>
  <si>
    <t>On site fire extinguishers maintained to relevant regulations and standards by venue.</t>
  </si>
  <si>
    <t>Independent backup emergency lighting available and tested by venue.</t>
  </si>
  <si>
    <t>I</t>
  </si>
  <si>
    <t>Trip and similar hazards/ accidental injury.</t>
  </si>
  <si>
    <t xml:space="preserve">I </t>
  </si>
  <si>
    <t>Damage to venue, pre/post/during performance</t>
  </si>
  <si>
    <t>Work health and safety related injury</t>
  </si>
  <si>
    <t xml:space="preserve">Hygiene – food service and facilities </t>
  </si>
  <si>
    <t>Participant injury/fall</t>
  </si>
  <si>
    <t>Trip or slip hazards - Workplace Health &amp; Safety related injury</t>
  </si>
  <si>
    <t>Current Medical conditions of participants</t>
  </si>
  <si>
    <t>Potential need to provide an emergency response.</t>
  </si>
  <si>
    <t>Damaged or stolen property</t>
  </si>
  <si>
    <t>Social media and photography</t>
  </si>
  <si>
    <t>Trip or slip hazards, workplace health and safety related injury</t>
  </si>
  <si>
    <t>Potential need to provide an emergency response</t>
  </si>
  <si>
    <t>TAU Staff</t>
  </si>
  <si>
    <t>Physical injury to students whilst engaged in rehearsals, performances and workshops</t>
  </si>
  <si>
    <t>Supervision in between performances/ meal breaks</t>
  </si>
  <si>
    <t>Injury/ accident by students</t>
  </si>
  <si>
    <t>Venue</t>
  </si>
  <si>
    <t>Event Description</t>
  </si>
  <si>
    <t>Walking to and from and around venue – building site, vehicles and uneven footpaths</t>
  </si>
  <si>
    <t>Venue WH &amp; S Risk Venue Safety</t>
  </si>
  <si>
    <t xml:space="preserve">Student food allergies </t>
  </si>
  <si>
    <t>Cash handling financial management</t>
  </si>
  <si>
    <t>Mis-managed funds during the festival.</t>
  </si>
  <si>
    <t>Cash Collection within workplace</t>
  </si>
  <si>
    <t>Cash transportation around workplace grounds.</t>
  </si>
  <si>
    <t>Cash Counting and processing</t>
  </si>
  <si>
    <t>Cash is visible and accessible during processing.</t>
  </si>
  <si>
    <t>Inadequate post robbery response</t>
  </si>
  <si>
    <t>Injury or shock</t>
  </si>
  <si>
    <t>Map of Venue</t>
  </si>
  <si>
    <t>Evacuation/ Lockdown Plan</t>
  </si>
  <si>
    <t>Venue Phone No.</t>
  </si>
  <si>
    <t>Not Applicable</t>
  </si>
  <si>
    <t>Diet and food during excursions including Eating out at different venues</t>
  </si>
  <si>
    <t>Bush walking in National Park</t>
  </si>
  <si>
    <t>Potential hazards</t>
  </si>
  <si>
    <t>Extended bushwalks involving overnight camping</t>
  </si>
  <si>
    <t>Venue Web Address</t>
  </si>
  <si>
    <t>Insurance</t>
  </si>
  <si>
    <t>Excursion to a zoo which has a children’s farm area where visitors are permitted to pet the animals.</t>
  </si>
  <si>
    <t xml:space="preserve">Safety issues </t>
  </si>
  <si>
    <t>Large body of water surrounding venue</t>
  </si>
  <si>
    <t>Potential for drowning</t>
  </si>
  <si>
    <t>Not applicable</t>
  </si>
  <si>
    <t>The above are attached</t>
  </si>
  <si>
    <t>Rehearsal and Event</t>
  </si>
  <si>
    <t>Artform specific activity</t>
  </si>
  <si>
    <t>Food Allergies</t>
  </si>
  <si>
    <t>Surrounding Venue</t>
  </si>
  <si>
    <t>Weather</t>
  </si>
  <si>
    <t>Wet/  extreme weather /exposure to the elements during break time</t>
  </si>
  <si>
    <t>Social media</t>
  </si>
  <si>
    <t>a) Plan approved prior to an event</t>
  </si>
  <si>
    <t>b) Evaluation of prior events conducted to ensure reputation is upheld.</t>
  </si>
  <si>
    <t>c) Rehearsal coordination and implementation monitored at all stages.</t>
  </si>
  <si>
    <t>b) Contingency built into budget to cover cost increases.</t>
  </si>
  <si>
    <t>a) Child Protection strategy implemented. All committee, staff, contractors and supervising teachers to complete child protection documentation (Working with Children Checks/ Employments Screening).</t>
  </si>
  <si>
    <t>b) Schools and teachers aware of Duty of Care requirements.  Teacher and coordinator vigilance. Students informed of stranger danger and out of bounds/ areas.</t>
  </si>
  <si>
    <t>c) Adequate student/DoE teacher supervision at the venue at all times. Frequent patrol by DoE staff to ensure no unauthorised entry to the site.Teachers to advise students to look for DoE staff members and/or teachers with Department of Education badge/ lanyard or T shirt identification if help is needed.</t>
  </si>
  <si>
    <t>d) Teachers to complete student roll / mark off upon entry and exit.</t>
  </si>
  <si>
    <t>f) Local area command notified prior to event of large numbers of students attending. Coordinator to keep a record of LAC officer reported to.</t>
  </si>
  <si>
    <t>g) Venue security to be notified if needed.</t>
  </si>
  <si>
    <t>b) Teachers to accompany students to and from the venue.</t>
  </si>
  <si>
    <t xml:space="preserve">f) Teachers informed by venue staff to ensure valuables are kept close at all times. </t>
  </si>
  <si>
    <t>g) Ushering of students into building monitored by DoE staff and venue staff. Students will need to listen carefully to ensure safe movement. First aid kit, including epi pen on hand at all times.</t>
  </si>
  <si>
    <t>h) Onsite first aid available</t>
  </si>
  <si>
    <t>i) REHEARSAL – Students may be separated and sitting away from direct supervision.  Teachers aware of Duty of Care requirements and organise adequate teacher to student ratio – or ask teacher from another school to share supervision.</t>
  </si>
  <si>
    <t>j) EXIT - Students to be assembled in a safe area before teachers take them away from the venue. Parents to be informed of safe collection point if necessary (main concourse). Teachers to check and to report any students who are unaccounted for immediately.</t>
  </si>
  <si>
    <t>a) Multiple telephones including mobile phones available to contact emergency services.</t>
  </si>
  <si>
    <t>b) Clear access routes maintained.</t>
  </si>
  <si>
    <t>d) Public areas well lit. Clear access routes maintained. Venue staff conversant with procedures and on hand to assist with evacuation. Public address system installed for coordinators to address students.</t>
  </si>
  <si>
    <t>e) All staff and teachers to sign attendance rolls. School risk assessment information distributed to all participating schools prior to event.</t>
  </si>
  <si>
    <t xml:space="preserve">f) DoE provides adequate staff to supervise student participants.  </t>
  </si>
  <si>
    <t>c) Emergency procedures followed.</t>
  </si>
  <si>
    <t>b) On site fire extinguishers maintained to relevant regulations and standards by venue.</t>
  </si>
  <si>
    <t xml:space="preserve">c) Fire procedures indicated on evacuation plan clearly marked. </t>
  </si>
  <si>
    <t xml:space="preserve">c) DoE staff brief supervising teachers/ parents re: emergency procedures at teachers meeting. </t>
  </si>
  <si>
    <t>d) Independent backup emergency lighting available and tested by the venue.</t>
  </si>
  <si>
    <t xml:space="preserve">f) All electrical services installed by qualified staff. Electrical equipment checked and tagged by venue staff. </t>
  </si>
  <si>
    <t xml:space="preserve">g) Emergency services called to attendance if necessary. </t>
  </si>
  <si>
    <t>b) WH &amp; S guidelines adhered to by venue: venue staff conversant with WH &amp; S procedures, public entrance areas to be kept clear at all times,clear all trip hazards from the rehearsal area. Technical suppliers to ensure that all cabling is secure and free of trip hazards.Front of stage and other areas clearly marked by venue stage management team.</t>
  </si>
  <si>
    <t xml:space="preserve">d) First aid officer available for immediate care. First aid kit, including epipen, readily available. </t>
  </si>
  <si>
    <t>a) Professional technical crew approved by venue for bump in under the direction of coordinator</t>
  </si>
  <si>
    <t xml:space="preserve">b) Ongoing site inspection and incident reporting procedures set in place. </t>
  </si>
  <si>
    <t>c) Clear signage to be used around any damaged area.</t>
  </si>
  <si>
    <t>d) Teachers supervise students at all times. Teachers advised at information meeting to avoid identified hazards.</t>
  </si>
  <si>
    <t xml:space="preserve">a) WH&amp;S guidelines for entertainment industry followed as applicable (as developed by the Australian Entertainment Industry &amp; the Media Alliance adhered to by venue staff. </t>
  </si>
  <si>
    <t xml:space="preserve">b) Documented procedures and risk assessment available to staff prior to the event and venue staff aware of DoE safety procedures. </t>
  </si>
  <si>
    <t>c) Students supervised at all times by accompanying staff.</t>
  </si>
  <si>
    <t>b) Air-conditioning maintained by venue</t>
  </si>
  <si>
    <t>c) Adequate toilet facilities available at venue.</t>
  </si>
  <si>
    <t>d) Hazardous chemicals identified &amp; labelled by venue.</t>
  </si>
  <si>
    <t>e) Rubbish bins to be cleared by venue.</t>
  </si>
  <si>
    <t>f) Rehearsals not held near any area designated for refuse collection.</t>
  </si>
  <si>
    <t>g) All food served handled hygienically; old food stuffs removed at the conclusion of meal time.</t>
  </si>
  <si>
    <t xml:space="preserve">b) Students reminded to walk at all times in the venue. </t>
  </si>
  <si>
    <t xml:space="preserve">c) Student to follow directions from teachers / DoE staff directing them to upper levels, particularly on the stairs. </t>
  </si>
  <si>
    <t>d) Students to be made aware of the danger of injury from electricity and leads from equipment.</t>
  </si>
  <si>
    <t>e) Adequate student/ teacher/ adult ratio – teacher supervision on stage.</t>
  </si>
  <si>
    <t>g) First aid kit, including Epipen, located side of stage as well as first aid treatment being available by the venue.</t>
  </si>
  <si>
    <t xml:space="preserve">h) Students advised to limit use of handwash and paper towels in the toilets. </t>
  </si>
  <si>
    <t xml:space="preserve">i) Students advised not to touch or lean on or over, or place any item on the front rail of their choir box. </t>
  </si>
  <si>
    <t xml:space="preserve">j) Students advised not to touch or lean on the alarmed crash doors at the backstage area. </t>
  </si>
  <si>
    <t xml:space="preserve">b) All students are to follow the coordinators instructions as per the rehearsal code of conduct. </t>
  </si>
  <si>
    <t xml:space="preserve">c) Teachers informed that no student is to be performing unless directed to by their coordinator at all times. </t>
  </si>
  <si>
    <t>a) DoE staff have relevant training allowing them to carry out emergency CPR or anaphylaxis treatment and/or use of Epipen.</t>
  </si>
  <si>
    <t>b) Supervising teachers responsible for any students within their group with special medical needs – follow Department Excursion Policy.</t>
  </si>
  <si>
    <t xml:space="preserve">c) Schools to identify to staff and or  students with a particular medical condition. </t>
  </si>
  <si>
    <t xml:space="preserve">f) Teachers carry mobile phones in case of emergency. </t>
  </si>
  <si>
    <t xml:space="preserve">g) Special dietary requirements noted for any students involved as well as staff. </t>
  </si>
  <si>
    <t xml:space="preserve">a) Students diagnosed as being at risk of anaphylaxis have ASCIA action plan for Anaphylaxis and adrenaline auto injector stored together in an accessible location, known to supervising teacher. </t>
  </si>
  <si>
    <t>b) Student on individual health care plans are identified to staff and a copy of their ASCIA plan is attached to the student roll for their school.</t>
  </si>
  <si>
    <t>c) Additional general use auto injectors needed, check dates, and stock first aid kits accordingly including ensuring a copy of the general use injector poster.</t>
  </si>
  <si>
    <t>d) Remind schools to check use by dates of student’s personal auto injectors.</t>
  </si>
  <si>
    <t xml:space="preserve">e) Students identified by schools as at risk of anaphylaxis to be supervised by trained DoE responsible teacher. </t>
  </si>
  <si>
    <t>f) First aid and mobile telephones available to contact emergency services if necessary.</t>
  </si>
  <si>
    <t>j) For students with allergies to bee/insect bites and stings, be aware of bees/insects attracted by soft drinks cans and food in garbage bins.</t>
  </si>
  <si>
    <t xml:space="preserve">b) Teachers and parents advised to closely supervise their groups and to exercise duty of care at all times. </t>
  </si>
  <si>
    <t xml:space="preserve">c) Teachers aware of the need for close and adequate supervision at all times, particulary on city pedestrian footpaths, crossing and roads. </t>
  </si>
  <si>
    <t xml:space="preserve">d) Students directed to line up in an orderly manner. Expectation and reinforcement of student behaviour inside the venue including clear instruction on using the entry to the foyer to be emailed to schools prior to the event. </t>
  </si>
  <si>
    <t xml:space="preserve">e) Teachers advised to not seat students on stairwells or in foyers. </t>
  </si>
  <si>
    <t>f) Avoid areas with identified hazrds, eg. Stage equipment, delivery docks. Staff/ crew to ensure areas are clear.</t>
  </si>
  <si>
    <t>g) Teachers are asked to advise parents of a safe collection point. DoE staff and venue staff on hand until all students are collected.</t>
  </si>
  <si>
    <t>h) Be aware of pollens in the air at spring time which have the potential to cause asthma and or anaphylaxis responses.</t>
  </si>
  <si>
    <t>a) Students should be advised in advance of the dangers of water surrounding venue.</t>
  </si>
  <si>
    <t>b) Students should be advised to walk and not run at all times and not climb on any fences or objects that surround the perimeter of the water.</t>
  </si>
  <si>
    <t>c) Ensure appropriate ratios of adult/children supervision</t>
  </si>
  <si>
    <t>d) Ensure teachers have access to mobile phones and can access emergency services in the event of a student entering the water. Be prepared to commence CPR and or emergency response.</t>
  </si>
  <si>
    <t xml:space="preserve">a) Schools advised prior to the event to bring wet weather gear (raincoats, warm clothing) in the event of wet weather. </t>
  </si>
  <si>
    <t xml:space="preserve">b) In the event of a rare weather occurrence the coordinator will advise DoE staff of any allowances. </t>
  </si>
  <si>
    <t>c) Schools are advised to check the weather forecast on the morning of the rehearsal.</t>
  </si>
  <si>
    <t>d) Schools sun smart policies of applying SPF and wearing hats should be enacted. DoE staff advised of sun smart policies."No hat play in the shade" policy.</t>
  </si>
  <si>
    <t>a) Students are advised to bring only essential items to the venue.</t>
  </si>
  <si>
    <t xml:space="preserve">b) Participants are responsible for any valuable item brought into the venue. </t>
  </si>
  <si>
    <t>a) No electronic devices are to be used in the venue without DoE staff permission.</t>
  </si>
  <si>
    <t>b) DoE staff hire a professional photographer for archive, publicity and social media purposes.</t>
  </si>
  <si>
    <t xml:space="preserve">a) Money on site generated from the sale of programs and t-shirts to be stored securely at the venue. </t>
  </si>
  <si>
    <t xml:space="preserve">b) Revenue generated to be accounted for as per DoE financial guidelines. Three person count with signature. </t>
  </si>
  <si>
    <t xml:space="preserve">d) Minimal float kept at selling point. </t>
  </si>
  <si>
    <t>a) Ensure cash is not visible during collection.</t>
  </si>
  <si>
    <t>b) Vary the collection time and route.</t>
  </si>
  <si>
    <t>c) Do not allow students to transport cash.</t>
  </si>
  <si>
    <t>d) Monitor cash collection amounts.</t>
  </si>
  <si>
    <t>a) Conceal cash through the use of a bag or other container that does not allow an onlooker to realise that cash may be within the container. Use more than one person to transport cash.</t>
  </si>
  <si>
    <t xml:space="preserve">b) Vary the times, routes, containers and persons that transport cash to and from the venue. </t>
  </si>
  <si>
    <t>c) Keep all information regarding security and cash handling procedures confidential, informing only the persons who are involved with the process.</t>
  </si>
  <si>
    <t>a) Include robbery response planning and post robbery response strategies in the workplace emergency procedures.</t>
  </si>
  <si>
    <t>b) Train all employees in the robbery response plan.</t>
  </si>
  <si>
    <t>a) Notify national park staff of expected arrival and departure times, location of walk and participants, students with medical conditions</t>
  </si>
  <si>
    <t>b) National Park staff to lead walk. Adult supervision at front and back to keep group together.</t>
  </si>
  <si>
    <t>c) Inform excursion participants of National Park safety instructions.</t>
  </si>
  <si>
    <t>e) Wear hats, shirts with sleeves and sunscreen while outdoors.</t>
  </si>
  <si>
    <t>j) Ensure staff and students are aware of emergency response procedures.</t>
  </si>
  <si>
    <t xml:space="preserve">a) Select a camping location that offers a safe place to move around, and one that is well away from aspects that may present a hazard, such as near water and cliffs or beneath large tress that may be prone to dropping limbs. </t>
  </si>
  <si>
    <t>a) Check that farms and zoos have washing facilities for visiting staff and students with running water, soap (preferably liquid) and disposable towels or hot air dryers.</t>
  </si>
  <si>
    <t>c) Strict hygiene rules need to be applied when students and/or staff have visited and had direct contact with animals.</t>
  </si>
  <si>
    <t>d) Try to ensure that students do not eat or drink while touring the farm or zoo, or put their fingers in the mouth, because of the risk of infection.</t>
  </si>
  <si>
    <t>e) Ensure that if students are in contact with, or feeding farm animals, that they are warned not to place their faces against the animals or taste the animal feed.</t>
  </si>
  <si>
    <t>g) Ensure that meal-breaks and snacks are taken well away from areas where animals are kept.</t>
  </si>
  <si>
    <t>i) Ensure that all students wash their hands thoroughly before departure and ensure that their footwear is as free as possible from farm/zoo waste.</t>
  </si>
  <si>
    <t>d) Teachers/ parents aware of meeting point and safe drop off points. Sign in desk supervised by DoE staff – all teachers to register and collect ID if needed.</t>
  </si>
  <si>
    <t>i) First Aid kit, including epipen on hand</t>
  </si>
  <si>
    <t>j) Emergency numbers on hand.</t>
  </si>
  <si>
    <t xml:space="preserve">b) A copy of the venue’s evacuation plan and safety procedures given to all staff before the event for staff to familiarise themselves with safety procedures and precautions. </t>
  </si>
  <si>
    <t>Diet and food during excursions including eating out at different venues</t>
  </si>
  <si>
    <t>Theft</t>
  </si>
  <si>
    <t>Cash onsite</t>
  </si>
  <si>
    <t>Own identified risk</t>
  </si>
  <si>
    <t xml:space="preserve">Venue Map </t>
  </si>
  <si>
    <t>Lockdown Procedures</t>
  </si>
  <si>
    <t>Evacuation procedures</t>
  </si>
  <si>
    <t xml:space="preserve">Details: </t>
  </si>
  <si>
    <t xml:space="preserve">Once approved this signed document will be sent to </t>
  </si>
  <si>
    <t>Participating schools</t>
  </si>
  <si>
    <t>Staff working on the event</t>
  </si>
  <si>
    <t>Other</t>
  </si>
  <si>
    <t xml:space="preserve">Are there any assessed risks after controls at a medium or higher level to be escalated? </t>
  </si>
  <si>
    <t>Details (if any):</t>
  </si>
  <si>
    <t>Plan prepared by</t>
  </si>
  <si>
    <t xml:space="preserve">Prepared in consultation with </t>
  </si>
  <si>
    <t>Date</t>
  </si>
  <si>
    <t>Signature</t>
  </si>
  <si>
    <t>Name of Coordinator:</t>
  </si>
  <si>
    <t>Name of Endorser:</t>
  </si>
  <si>
    <t>Date sent</t>
  </si>
  <si>
    <t>Monitor and Review - Monitor the effectiveness of controls and change if necessary. Review the risk assessment if an incident of significant change occurs.</t>
  </si>
  <si>
    <t xml:space="preserve">Other important information not already mentioned : </t>
  </si>
  <si>
    <t>Venue provided risk assessment</t>
  </si>
  <si>
    <t>Other documentation attached.</t>
  </si>
  <si>
    <t>i.e. Public liability/ Venue Speciffic additional Risk Assessment</t>
  </si>
  <si>
    <t>e) DoE staff to sign on schools on arrival and direct to venue meeting place. All teachers to give copies of student roll to staff at sign in</t>
  </si>
  <si>
    <t xml:space="preserve">f) Students informed of out of bounds areas and supervised at all times. Front of stage and other areas clearly marked by stage management team. </t>
  </si>
  <si>
    <t>Venue and safety information saved to risk management file folder and attached for the endorser to see.</t>
  </si>
  <si>
    <t>Abbrev</t>
  </si>
  <si>
    <t>Does the venue have public liability cover?</t>
  </si>
  <si>
    <t>Child Protection</t>
  </si>
  <si>
    <t>Venue Risks</t>
  </si>
  <si>
    <t>N/A</t>
  </si>
  <si>
    <t>a) Budget planning completed and approved prior to event minimising financial risks.</t>
  </si>
  <si>
    <t>e) Fire extinguishers located within the venue. Emergency services called to attendance.</t>
  </si>
  <si>
    <t>e) All students are briefed by teachers regarding appropriate safe movement in and around the theatre.</t>
  </si>
  <si>
    <t>c) Student participants supervised at all times by teachers/parents and DoE staff with relevant training to carry out emergency CPR.</t>
  </si>
  <si>
    <t>Work Health and Safety</t>
  </si>
  <si>
    <t>In Between Rehearsal and Event</t>
  </si>
  <si>
    <t>Publicity</t>
  </si>
  <si>
    <t>c) Students will be advised to refrain from using images and text on social media that may be harmful to the reputation of the DoE and or other students.</t>
  </si>
  <si>
    <t xml:space="preserve">Cash Handling </t>
  </si>
  <si>
    <t xml:space="preserve">c) Revenue documentation completed at the time of counting and verified by DoE staff. </t>
  </si>
  <si>
    <t>National Parks</t>
  </si>
  <si>
    <t>d) Wear enclosed footwear suitable for walking, clothing to protect arms and legs and suitable for changing weather conditions.</t>
  </si>
  <si>
    <t>f) Ensure participants carry water bottles.</t>
  </si>
  <si>
    <t>h) Identify participants with known medical conditions and ensure appropriate medication/treatment is available.</t>
  </si>
  <si>
    <t>g) Staff carry insect repellent, additional sunscreen and ensure rest breaks are taken in the shade.</t>
  </si>
  <si>
    <t>i) Ensure participation of students with known allergies has been considered, implement appropriate risk controls, e.g. A trained staff member is available to provide appropriate first aid (e.g. epipen for student with anaphylaxis).</t>
  </si>
  <si>
    <t>k) Check weather forecast on day of excursion.</t>
  </si>
  <si>
    <t>l) Ensure effective communication systems are in place.</t>
  </si>
  <si>
    <t>m) Carry maps and compass.</t>
  </si>
  <si>
    <t>n) Emergency plans communicated for dealing with potential incidents.</t>
  </si>
  <si>
    <t>o) Carry first aid kit.</t>
  </si>
  <si>
    <t>p) Consider routes which minimise exposure to trees dropping limbs (e.g. established pathways).</t>
  </si>
  <si>
    <t>b) Clearly define boundary limits of camp.</t>
  </si>
  <si>
    <t>c) Brief students on camp ground safety, including camp boundaries, hygiene, and safe sitting/use of fuel stoves/campsite fire.</t>
  </si>
  <si>
    <t>d) Ensure identified route to and from toilet is clear from hazards.</t>
  </si>
  <si>
    <t>e) Erect tents a safe distance apart from each other to minimise trip hazards.</t>
  </si>
  <si>
    <t>f) Ensure torches are used at night when moving around the site.</t>
  </si>
  <si>
    <t>g) Staff will ensure that there is adequate drinking water and food supplies.</t>
  </si>
  <si>
    <t>h) Ensure that students do not climb trees.</t>
  </si>
  <si>
    <t>i) Check for ticks and other parasites regularly.</t>
  </si>
  <si>
    <t>j) Ensure appropriate communication systems are in place.</t>
  </si>
  <si>
    <t>b) Check that drinking water taps are located in a suitable area located away from animals.</t>
  </si>
  <si>
    <t>f) Ensure that all students wash and dry their hands thoroughly after contact with animals and particularly before eating and drinking.</t>
  </si>
  <si>
    <t>h) Ensure that students do not consume unpasteurised produce, for example milk or cheese.</t>
  </si>
  <si>
    <t>Specific Event risks not mentioned</t>
  </si>
  <si>
    <t>Additional Risks</t>
  </si>
  <si>
    <t>a) Students supervised throughout meal breaks/ in between shows. Parents can give permission for students to be unsupervised during these meal breaks and in between shows rehearsals.</t>
  </si>
  <si>
    <t>c) All supervisory staff and crew are vigilant in their awareness of potential hazards.</t>
  </si>
  <si>
    <t>a) Brief students at the beginning of rehearsals, performances and workshops to work within physical limitations.</t>
  </si>
  <si>
    <t xml:space="preserve">d) Brief tutors on the nature of the students they will be working with. </t>
  </si>
  <si>
    <t>b) Movement on and off the slightly raised stage will be monitored during technical rehearsals.</t>
  </si>
  <si>
    <t>d) Rehearsals will include the movement to and from the dressing room area to the stage space.</t>
  </si>
  <si>
    <t>b) Confirm appropriate food with parents/carers for student with allergies.</t>
  </si>
  <si>
    <t>c) Liaise with venue managers about provision of appropriate food for students with food allergies in liaison with parents/carers.</t>
  </si>
  <si>
    <t>d) Food brought by student should only be approved and provided by student’s parent/carer.</t>
  </si>
  <si>
    <t>e) Discuss with class groups about the importance of only eating your own food.</t>
  </si>
  <si>
    <t>f) Ensure a responsible adult is with each group of students.</t>
  </si>
  <si>
    <t>g) Ensure all staff attending have anaphylaxis training (use of adrenaline autoinjector) and E-emergency care training.</t>
  </si>
  <si>
    <t>h) Arrange for staff attending to practice the emergency response for anaphylaxis with the school’s practice EpiPen® and to be familiar with the ASCIA Action Plan for Anaphylaxis.</t>
  </si>
  <si>
    <t>i) Communicate special requirements to all staff and volunteers especially emergency response procedures and equipment.</t>
  </si>
  <si>
    <t>Personal threat to any child involved in the festival including students becoming lost/ isolated or injured due to poor supervision.</t>
  </si>
  <si>
    <t>c) Wheelchair access advised and available. Disabled students and/or students in wheelchairs to be advised of access point.</t>
  </si>
  <si>
    <t>k) DoE staff to stay at venue until all students/teachers has left. The convenor will remain until all children are collected or accounted for. DoE staff to phone teacher/school/parent contact in the event of a lost student. If no contact can be made police are to be informed. Child protection strategies implemented by trained staff.</t>
  </si>
  <si>
    <t>a) Security plan in place. Venue staff are trained in emergency procedures and comply with internal WHS procedures.</t>
  </si>
  <si>
    <t>b) Evacuation plan followed as per venue instructions which have been communicated on arrival including assembly points.</t>
  </si>
  <si>
    <t>d) Emergency services including security/police/ambulance/fire and hospitals notified.</t>
  </si>
  <si>
    <t>e) Emergency warning and intercom system used</t>
  </si>
  <si>
    <t>f) Students held in secure area.</t>
  </si>
  <si>
    <t>g) First aid on site.</t>
  </si>
  <si>
    <t>e)Venue staff trained to deal with emergency situation. Onsite first aid available from venue staff.</t>
  </si>
  <si>
    <t>Bump In/ Bump out</t>
  </si>
  <si>
    <t>Documented procedures and risk assessment available to staff prior to rehearsal</t>
  </si>
  <si>
    <t>First Aid kit provided by sire manager, and available on site</t>
  </si>
  <si>
    <t xml:space="preserve">Emergency care administeed by site manager and emergency services called to attendance. </t>
  </si>
  <si>
    <t xml:space="preserve">e) No public carparking except in designated areas. Public access routes established and clearly marked. </t>
  </si>
  <si>
    <t>Venue WH &amp; S Risk: Injury of students</t>
  </si>
  <si>
    <t>a) Movement on and off the stage contained within the small space.</t>
  </si>
  <si>
    <t>c) All areas around the back of the stage areas are lit.</t>
  </si>
  <si>
    <t>f) DoE working as crew on the production will be briefed on safety in the venue by the director/ cooordinator.</t>
  </si>
  <si>
    <t>g) Teachers to monitor sound volume when students are singing.</t>
  </si>
  <si>
    <t xml:space="preserve">h) All sound levels checked for appropriate levels by safety officer and stage manager. </t>
  </si>
  <si>
    <t xml:space="preserve">i) All action sequences within the play/ dance  will be thoroughly rehearsed. </t>
  </si>
  <si>
    <t>j) Props/set elements will be used with safety. Set is static. No lifting of prop or set required by cast during the show.</t>
  </si>
  <si>
    <t xml:space="preserve">k) All crew (external hires) will use safe lifting procedures. </t>
  </si>
  <si>
    <t xml:space="preserve">l) All art materials are non-toxic; all tools are well maintained and where appropriate safety tools (eg safety scissors, wooden easels) and protective equipment (eg. eye protection, aprons, rubber gloves) are used. </t>
  </si>
  <si>
    <t>m) Students prior to events are briefed on the task and correct and responsible use of all materials, tools and the environment in which they are to be used (eg. gallery space).</t>
  </si>
  <si>
    <t xml:space="preserve">d) DoE staff have current CPR qualifications, emergency care and anaphylaxis training in the use of an Epipen. </t>
  </si>
  <si>
    <t>e) Supervising teachers are responsible for students within their group with special medical needs, staff wioth anaphylaxis students to maintain constant and immediate adult supervision.</t>
  </si>
  <si>
    <t>Wet weather/ extreme heat</t>
  </si>
  <si>
    <t xml:space="preserve">a) WHS &amp; S guidleines for entertainment industry followed as applicable (as developed by the Australian Entertainment Industry &amp; the Media Alliance). </t>
  </si>
  <si>
    <t>Walking to and from and around venue – building site, vehicles,  uneven footpaths and pollen from trees.</t>
  </si>
  <si>
    <t>a) Budget planning completed and approved prior to event minimising financial risks. Contigency built in and contractual agreements in place.</t>
  </si>
  <si>
    <t>b) Evacuation plan followed as per venue instructions which have been communicated on arrival including assembly points. First aid treatment administered if required.</t>
  </si>
  <si>
    <t>b) Fire extinguishers located within the venue. Emergency services called to attendance.</t>
  </si>
  <si>
    <t xml:space="preserve">b) All crew (external hires) will use safe lifting procedures. </t>
  </si>
  <si>
    <t>c) Students prior to events are briefed on the task and correct and responsible use of all materials, tools and the environment in which they are to be used,</t>
  </si>
  <si>
    <t>c) Teachers are asked to advise parents of a safe collection point. DoE staff and venue staff on hand until all students are collected.</t>
  </si>
  <si>
    <t>h) DoE staff to stay at venue until all students/teachers has left. The convenor will remain until all children are collected or accounted for. DoE staff to phone teacher/school/parent contact in the event of a lost student. If no contact can be made police are to be informed. Child protection strategies implemented by trained staff.</t>
  </si>
  <si>
    <t>b) All staff and teachers to sign attendance rolls. School risk assessment information distributed to all participating schools prior to event.</t>
  </si>
  <si>
    <t xml:space="preserve">a) Venue representative briefs DoE staff re emergency procedures and evacuation assembly points, fire extinguishers, sprinklers, security and first aid. </t>
  </si>
  <si>
    <t>a) WH &amp; S guidelines adhered to by venue: venue staff conversant with WH &amp; S procedures, public entrance areas to be kept clear at all times,clear all trip hazards from the rehearsal area. Technical suppliers to ensure that all cabling is secure and free of trip hazards.Front of stage and other areas clearly marked by venue stage management team.</t>
  </si>
  <si>
    <t>b) WH&amp;S Guidelines for lifting and moving heavy items adhered to by al involved.</t>
  </si>
  <si>
    <t xml:space="preserve">a) Ongoing site inspection and incident reporting procedures set in place. </t>
  </si>
  <si>
    <t>b) Clear signage to be used around any damaged area.</t>
  </si>
  <si>
    <t>a) All food served handled hygienically; old food stuffs removed at the conclusion of meal time.</t>
  </si>
  <si>
    <t xml:space="preserve">a) Students reminded to walk at all times in the venue. </t>
  </si>
  <si>
    <t>d) First Aid kit, including epipen on hand</t>
  </si>
  <si>
    <t>e) Emergency numbers on hand.</t>
  </si>
  <si>
    <t>b) Schools sun smart policies of applying SPF and wearing hats should be enacted. DoE staff advised of sun smart policies."No hat play in the shade" policy.</t>
  </si>
  <si>
    <t>b) Students will be advised to refrain from using images and text on social media that may be harmful to the reputation of the DoE and or other students.</t>
  </si>
  <si>
    <t>a) Be aware of the possibility that a student who has previously been undiagnosed with anaphylaxis might have an allergic reaction. Use the general use adrenaline auto injector, such as EpiPen®, and contact an Ambulance immediately if a student shows symptoms of anaphylaxis. These symptoms are listed on the ASCIA action plan (general use) for autoinjector which should also be located in the first aid kit.</t>
  </si>
  <si>
    <t>Revised Feb 2017</t>
  </si>
  <si>
    <t>Name</t>
  </si>
  <si>
    <t xml:space="preserve">Signature </t>
  </si>
  <si>
    <t xml:space="preserve">Record of First Aid Treatment </t>
  </si>
  <si>
    <t>time in</t>
  </si>
  <si>
    <t>time outDescription of illness/ injury/ symptoms</t>
  </si>
  <si>
    <t>Referral</t>
  </si>
  <si>
    <t xml:space="preserve">eg parent, </t>
  </si>
  <si>
    <t>hospital,</t>
  </si>
  <si>
    <t>ambulance</t>
  </si>
  <si>
    <t>medical services</t>
  </si>
  <si>
    <t>Description of Illness/ injury/ symptoms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</si>
</sst>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2"/>
      <color theme="1"/>
      <name val="Arial"/>
      <family val="2"/>
    </font>
    <font>
      <sz val="11"/>
      <color theme="1"/>
      <name val="Arial"/>
      <family val="2"/>
    </font>
    <font>
      <b/>
      <sz val="14"/>
      <color rgb="FF000000"/>
      <name val="Arial"/>
      <family val="2"/>
    </font>
    <font>
      <b/>
      <sz val="11"/>
      <color theme="1"/>
      <name val="Arial"/>
      <family val="2"/>
    </font>
    <font>
      <b/>
      <sz val="12"/>
      <color theme="1"/>
      <name val="Arial"/>
      <family val="2"/>
    </font>
    <font>
      <sz val="9"/>
      <color theme="1"/>
      <name val="Arial"/>
      <family val="2"/>
    </font>
    <font>
      <b/>
      <sz val="14"/>
      <color theme="1"/>
      <name val="Calibri"/>
      <family val="2"/>
      <scheme val="minor"/>
    </font>
    <font>
      <b/>
      <sz val="9"/>
      <color theme="1"/>
      <name val="Arial"/>
      <family val="2"/>
    </font>
    <font>
      <b/>
      <i/>
      <sz val="10"/>
      <color theme="1"/>
      <name val="Arial"/>
      <family val="2"/>
    </font>
    <font>
      <b/>
      <sz val="8"/>
      <color theme="1"/>
      <name val="Arial"/>
      <family val="2"/>
    </font>
    <font>
      <b/>
      <sz val="8"/>
      <color theme="1"/>
      <name val="Calibri"/>
      <family val="2"/>
      <scheme val="minor"/>
    </font>
    <font>
      <sz val="12"/>
      <color theme="1"/>
      <name val="Calibri"/>
      <family val="2"/>
      <scheme val="minor"/>
    </font>
    <font>
      <b/>
      <sz val="9"/>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6"/>
      <color theme="1"/>
      <name val="Arial"/>
      <family val="2"/>
    </font>
    <font>
      <sz val="10"/>
      <color theme="1"/>
      <name val="Arial"/>
      <family val="2"/>
    </font>
    <font>
      <sz val="10"/>
      <color theme="1"/>
      <name val="Calibri"/>
      <family val="2"/>
      <scheme val="minor"/>
    </font>
    <font>
      <sz val="8"/>
      <color rgb="FF000000"/>
      <name val="Tahoma"/>
      <family val="2"/>
    </font>
  </fonts>
  <fills count="10">
    <fill>
      <patternFill patternType="none"/>
    </fill>
    <fill>
      <patternFill patternType="gray125"/>
    </fill>
    <fill>
      <patternFill patternType="solid">
        <fgColor rgb="FFFFFF00"/>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s>
  <cellStyleXfs count="1">
    <xf numFmtId="0" fontId="0" fillId="0" borderId="0"/>
  </cellStyleXfs>
  <cellXfs count="471">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2" fillId="0" borderId="0" xfId="0" applyFont="1" applyAlignment="1">
      <alignment wrapText="1"/>
    </xf>
    <xf numFmtId="0" fontId="0" fillId="0" borderId="12" xfId="0" applyBorder="1" applyAlignment="1">
      <alignment horizontal="left"/>
    </xf>
    <xf numFmtId="0" fontId="0" fillId="0" borderId="0" xfId="0"/>
    <xf numFmtId="0" fontId="2" fillId="0" borderId="0" xfId="0" applyFont="1"/>
    <xf numFmtId="0" fontId="2" fillId="0" borderId="0" xfId="0" applyFont="1" applyAlignment="1">
      <alignment wrapText="1"/>
    </xf>
    <xf numFmtId="0" fontId="0" fillId="0" borderId="0" xfId="0" applyAlignment="1">
      <alignment wrapText="1"/>
    </xf>
    <xf numFmtId="0" fontId="1" fillId="0" borderId="0" xfId="0" applyFont="1"/>
    <xf numFmtId="0" fontId="0" fillId="0" borderId="0" xfId="0" applyBorder="1"/>
    <xf numFmtId="0" fontId="1" fillId="0" borderId="0" xfId="0" applyFont="1" applyAlignment="1">
      <alignment wrapText="1"/>
    </xf>
    <xf numFmtId="0" fontId="1" fillId="0" borderId="10" xfId="0" applyFont="1" applyBorder="1" applyAlignment="1">
      <alignment vertical="top" wrapText="1"/>
    </xf>
    <xf numFmtId="0" fontId="1" fillId="0" borderId="25" xfId="0" applyFont="1" applyBorder="1" applyAlignment="1">
      <alignment vertical="top" wrapText="1"/>
    </xf>
    <xf numFmtId="0" fontId="0" fillId="0" borderId="25" xfId="0" applyBorder="1" applyAlignment="1">
      <alignment vertical="top" wrapText="1"/>
    </xf>
    <xf numFmtId="0" fontId="0" fillId="0" borderId="22" xfId="0" applyBorder="1" applyAlignment="1">
      <alignment vertical="top" wrapText="1"/>
    </xf>
    <xf numFmtId="0" fontId="0" fillId="0" borderId="19" xfId="0" applyBorder="1"/>
    <xf numFmtId="0" fontId="2" fillId="0" borderId="0" xfId="0" applyFont="1" applyBorder="1" applyAlignment="1">
      <alignment wrapText="1"/>
    </xf>
    <xf numFmtId="0" fontId="1" fillId="0" borderId="0" xfId="0" applyFont="1" applyBorder="1" applyAlignment="1">
      <alignment vertical="top" wrapText="1"/>
    </xf>
    <xf numFmtId="0" fontId="1" fillId="0" borderId="0" xfId="0" applyFont="1" applyBorder="1" applyAlignment="1">
      <alignment wrapText="1"/>
    </xf>
    <xf numFmtId="0" fontId="0" fillId="0" borderId="7" xfId="0" applyBorder="1" applyAlignment="1">
      <alignment wrapText="1"/>
    </xf>
    <xf numFmtId="0" fontId="0" fillId="0" borderId="0" xfId="0" applyBorder="1" applyAlignment="1">
      <alignment vertical="top" wrapText="1"/>
    </xf>
    <xf numFmtId="0" fontId="0" fillId="0" borderId="7" xfId="0" applyBorder="1" applyAlignment="1">
      <alignment vertical="top" wrapText="1"/>
    </xf>
    <xf numFmtId="0" fontId="0" fillId="0" borderId="27" xfId="0" applyBorder="1"/>
    <xf numFmtId="0" fontId="0" fillId="0" borderId="22" xfId="0" applyBorder="1"/>
    <xf numFmtId="0" fontId="2" fillId="0" borderId="7" xfId="0" applyFont="1" applyBorder="1" applyAlignment="1">
      <alignment wrapText="1"/>
    </xf>
    <xf numFmtId="0" fontId="0" fillId="0" borderId="22" xfId="0" applyBorder="1" applyAlignment="1">
      <alignment wrapText="1"/>
    </xf>
    <xf numFmtId="0" fontId="0" fillId="0" borderId="0" xfId="0"/>
    <xf numFmtId="0" fontId="2" fillId="0" borderId="0" xfId="0" applyFont="1"/>
    <xf numFmtId="0" fontId="0" fillId="0" borderId="0" xfId="0" applyBorder="1" applyAlignment="1">
      <alignment wrapText="1"/>
    </xf>
    <xf numFmtId="0" fontId="0" fillId="0" borderId="13" xfId="0" applyBorder="1"/>
    <xf numFmtId="0" fontId="0" fillId="0" borderId="0" xfId="0" applyBorder="1"/>
    <xf numFmtId="0" fontId="0" fillId="0" borderId="12" xfId="0" applyBorder="1"/>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horizontal="left" wrapText="1"/>
    </xf>
    <xf numFmtId="0" fontId="1" fillId="0" borderId="22" xfId="0" applyFont="1" applyBorder="1" applyAlignment="1">
      <alignment vertical="top" wrapText="1"/>
    </xf>
    <xf numFmtId="0" fontId="0" fillId="0" borderId="16" xfId="0" applyBorder="1"/>
    <xf numFmtId="0" fontId="0" fillId="0" borderId="15" xfId="0" applyBorder="1"/>
    <xf numFmtId="0" fontId="0" fillId="0" borderId="21" xfId="0" applyBorder="1"/>
    <xf numFmtId="0" fontId="0" fillId="0" borderId="5" xfId="0" applyBorder="1" applyAlignment="1">
      <alignment wrapText="1"/>
    </xf>
    <xf numFmtId="0" fontId="0" fillId="0" borderId="18" xfId="0" applyBorder="1"/>
    <xf numFmtId="0" fontId="0" fillId="0" borderId="14" xfId="0" applyFont="1" applyBorder="1" applyAlignment="1">
      <alignment vertical="top" wrapText="1"/>
    </xf>
    <xf numFmtId="0" fontId="1" fillId="0" borderId="9"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8" xfId="0" applyFont="1" applyBorder="1" applyAlignment="1">
      <alignment vertical="top" wrapText="1"/>
    </xf>
    <xf numFmtId="0" fontId="1" fillId="0" borderId="28" xfId="0" applyFont="1" applyBorder="1" applyAlignment="1">
      <alignment vertical="top" wrapText="1"/>
    </xf>
    <xf numFmtId="0" fontId="1" fillId="0" borderId="27" xfId="0" applyFont="1" applyBorder="1" applyAlignment="1">
      <alignment vertical="top" wrapText="1"/>
    </xf>
    <xf numFmtId="0" fontId="1" fillId="0" borderId="27" xfId="0" applyFont="1" applyBorder="1" applyAlignment="1">
      <alignment horizontal="left" vertical="top" wrapText="1"/>
    </xf>
    <xf numFmtId="0" fontId="5" fillId="3" borderId="6" xfId="0" applyFont="1" applyFill="1" applyBorder="1" applyAlignment="1">
      <alignment vertical="center"/>
    </xf>
    <xf numFmtId="0" fontId="5" fillId="3" borderId="5" xfId="0" applyFont="1" applyFill="1" applyBorder="1" applyAlignment="1">
      <alignment vertical="center"/>
    </xf>
    <xf numFmtId="0" fontId="5" fillId="3" borderId="30" xfId="0" applyFont="1" applyFill="1" applyBorder="1"/>
    <xf numFmtId="0" fontId="2" fillId="0" borderId="0" xfId="0" applyFont="1" applyBorder="1" applyAlignment="1">
      <alignment horizontal="center"/>
    </xf>
    <xf numFmtId="0" fontId="5" fillId="3" borderId="8" xfId="0" applyFont="1" applyFill="1" applyBorder="1"/>
    <xf numFmtId="0" fontId="0" fillId="0" borderId="25" xfId="0" applyBorder="1" applyAlignment="1">
      <alignment wrapText="1"/>
    </xf>
    <xf numFmtId="0" fontId="1" fillId="0" borderId="10" xfId="0" applyFont="1" applyBorder="1" applyAlignment="1">
      <alignment wrapText="1"/>
    </xf>
    <xf numFmtId="0" fontId="12" fillId="0" borderId="0" xfId="0" applyFont="1" applyBorder="1"/>
    <xf numFmtId="0" fontId="1" fillId="0" borderId="5" xfId="0" applyFont="1" applyBorder="1" applyAlignment="1">
      <alignment wrapText="1"/>
    </xf>
    <xf numFmtId="0" fontId="1" fillId="0" borderId="7" xfId="0" applyFont="1" applyBorder="1" applyAlignment="1">
      <alignment horizontal="left" vertical="top"/>
    </xf>
    <xf numFmtId="0" fontId="1" fillId="0" borderId="28" xfId="0" applyFont="1" applyBorder="1" applyAlignment="1">
      <alignment wrapText="1"/>
    </xf>
    <xf numFmtId="0" fontId="12" fillId="0" borderId="9" xfId="0" applyFont="1" applyBorder="1"/>
    <xf numFmtId="0" fontId="1" fillId="0" borderId="10" xfId="0" applyFont="1" applyBorder="1" applyAlignment="1">
      <alignment horizontal="left" wrapText="1"/>
    </xf>
    <xf numFmtId="0" fontId="1" fillId="0" borderId="25" xfId="0" applyFont="1" applyBorder="1" applyAlignment="1">
      <alignment horizontal="left" wrapText="1"/>
    </xf>
    <xf numFmtId="0" fontId="0" fillId="0" borderId="28" xfId="0" applyBorder="1"/>
    <xf numFmtId="0" fontId="12" fillId="0" borderId="28" xfId="0" applyFont="1" applyBorder="1"/>
    <xf numFmtId="0" fontId="1" fillId="0" borderId="25" xfId="0" applyFont="1" applyBorder="1" applyAlignment="1">
      <alignment wrapText="1"/>
    </xf>
    <xf numFmtId="0" fontId="12" fillId="0" borderId="27" xfId="0" applyFont="1" applyBorder="1"/>
    <xf numFmtId="0" fontId="12" fillId="0" borderId="32" xfId="0" applyFont="1" applyBorder="1"/>
    <xf numFmtId="0" fontId="1" fillId="0" borderId="22" xfId="0" applyFont="1" applyBorder="1" applyAlignment="1">
      <alignment wrapText="1"/>
    </xf>
    <xf numFmtId="0" fontId="1" fillId="0" borderId="5" xfId="0" applyFont="1" applyBorder="1" applyAlignment="1">
      <alignment horizontal="left" vertical="top" wrapText="1"/>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1" fillId="0" borderId="28" xfId="0" applyFont="1" applyBorder="1"/>
    <xf numFmtId="0" fontId="1" fillId="0" borderId="0" xfId="0" applyFont="1" applyBorder="1"/>
    <xf numFmtId="0" fontId="1" fillId="0" borderId="25" xfId="0" applyFont="1" applyBorder="1"/>
    <xf numFmtId="0" fontId="1" fillId="0" borderId="27" xfId="0" applyFont="1" applyBorder="1"/>
    <xf numFmtId="0" fontId="1" fillId="0" borderId="32" xfId="0" applyFont="1" applyBorder="1"/>
    <xf numFmtId="0" fontId="1" fillId="0" borderId="9" xfId="0" applyFont="1" applyBorder="1" applyAlignment="1">
      <alignment wrapText="1"/>
    </xf>
    <xf numFmtId="0" fontId="0" fillId="0" borderId="32" xfId="0" applyBorder="1"/>
    <xf numFmtId="0" fontId="5" fillId="4" borderId="5" xfId="0" applyFont="1" applyFill="1" applyBorder="1"/>
    <xf numFmtId="0" fontId="5" fillId="4" borderId="6" xfId="0" applyFont="1" applyFill="1" applyBorder="1"/>
    <xf numFmtId="0" fontId="0" fillId="0" borderId="0" xfId="0" applyAlignment="1">
      <alignment horizontal="left" wrapText="1"/>
    </xf>
    <xf numFmtId="0" fontId="1" fillId="0" borderId="9" xfId="0" applyFont="1" applyBorder="1"/>
    <xf numFmtId="0" fontId="1" fillId="0" borderId="10" xfId="0" applyFont="1" applyFill="1" applyBorder="1" applyAlignment="1">
      <alignment horizontal="left" vertical="top" wrapText="1"/>
    </xf>
    <xf numFmtId="0" fontId="1" fillId="0" borderId="28" xfId="0" applyFont="1" applyBorder="1" applyAlignment="1">
      <alignment horizontal="left" vertical="top" wrapText="1"/>
    </xf>
    <xf numFmtId="0" fontId="1" fillId="0" borderId="25" xfId="0" applyFont="1" applyFill="1" applyBorder="1" applyAlignment="1">
      <alignment horizontal="left" vertical="top" wrapText="1"/>
    </xf>
    <xf numFmtId="0" fontId="1" fillId="0" borderId="25" xfId="0" applyFont="1" applyBorder="1" applyAlignment="1">
      <alignment horizontal="left" vertical="top" wrapText="1"/>
    </xf>
    <xf numFmtId="0" fontId="0" fillId="0" borderId="28" xfId="0" applyBorder="1" applyAlignment="1">
      <alignment horizontal="left" vertical="top" wrapText="1"/>
    </xf>
    <xf numFmtId="0" fontId="1" fillId="0" borderId="10" xfId="0" applyFont="1" applyBorder="1"/>
    <xf numFmtId="0" fontId="1" fillId="0" borderId="22" xfId="0" applyFont="1" applyBorder="1"/>
    <xf numFmtId="0" fontId="1" fillId="0" borderId="7" xfId="0" applyFont="1" applyBorder="1" applyAlignment="1">
      <alignment wrapText="1"/>
    </xf>
    <xf numFmtId="0" fontId="1" fillId="0" borderId="25" xfId="0" applyFont="1" applyBorder="1" applyAlignment="1"/>
    <xf numFmtId="0" fontId="1" fillId="0" borderId="7" xfId="0" applyFont="1" applyBorder="1" applyAlignment="1">
      <alignment horizontal="center"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27" xfId="0" applyBorder="1" applyAlignment="1">
      <alignment wrapText="1"/>
    </xf>
    <xf numFmtId="0" fontId="2" fillId="0" borderId="5" xfId="0" applyFont="1" applyBorder="1" applyAlignment="1">
      <alignment wrapText="1"/>
    </xf>
    <xf numFmtId="0" fontId="1" fillId="0" borderId="22" xfId="0" applyFont="1" applyBorder="1" applyAlignment="1">
      <alignment horizontal="left" vertical="top" wrapText="1"/>
    </xf>
    <xf numFmtId="0" fontId="2" fillId="0" borderId="9" xfId="0" applyFont="1" applyBorder="1" applyAlignment="1">
      <alignment wrapText="1"/>
    </xf>
    <xf numFmtId="0" fontId="2" fillId="0" borderId="10" xfId="0" applyFont="1" applyBorder="1" applyAlignment="1">
      <alignment wrapText="1"/>
    </xf>
    <xf numFmtId="0" fontId="2" fillId="0" borderId="28" xfId="0" applyFont="1" applyBorder="1"/>
    <xf numFmtId="0" fontId="2" fillId="0" borderId="25" xfId="0" applyFont="1" applyBorder="1" applyAlignment="1">
      <alignment wrapText="1"/>
    </xf>
    <xf numFmtId="0" fontId="2" fillId="0" borderId="27" xfId="0" applyFont="1" applyBorder="1"/>
    <xf numFmtId="0" fontId="2" fillId="0" borderId="32" xfId="0" applyFont="1" applyBorder="1" applyAlignment="1">
      <alignment wrapText="1"/>
    </xf>
    <xf numFmtId="0" fontId="2" fillId="0" borderId="22" xfId="0" applyFont="1" applyBorder="1" applyAlignment="1">
      <alignment wrapText="1"/>
    </xf>
    <xf numFmtId="0" fontId="0" fillId="0" borderId="9" xfId="0" applyBorder="1"/>
    <xf numFmtId="0" fontId="0" fillId="0" borderId="28" xfId="0" applyBorder="1" applyAlignment="1">
      <alignment wrapText="1"/>
    </xf>
    <xf numFmtId="0" fontId="0" fillId="0" borderId="25" xfId="0" applyBorder="1"/>
    <xf numFmtId="0" fontId="0" fillId="0" borderId="32" xfId="0" applyBorder="1" applyAlignment="1">
      <alignment vertical="top" wrapText="1"/>
    </xf>
    <xf numFmtId="0" fontId="0" fillId="0" borderId="28" xfId="0" applyBorder="1" applyAlignment="1">
      <alignment vertical="top" wrapText="1"/>
    </xf>
    <xf numFmtId="0" fontId="0" fillId="0" borderId="9" xfId="0" applyBorder="1" applyAlignment="1">
      <alignment wrapText="1"/>
    </xf>
    <xf numFmtId="0" fontId="0" fillId="0" borderId="32" xfId="0" applyBorder="1" applyAlignment="1">
      <alignment wrapText="1"/>
    </xf>
    <xf numFmtId="0" fontId="12" fillId="0" borderId="25" xfId="0" applyFont="1" applyBorder="1"/>
    <xf numFmtId="0" fontId="12" fillId="0" borderId="22" xfId="0" applyFont="1" applyBorder="1"/>
    <xf numFmtId="0" fontId="1" fillId="0" borderId="25" xfId="0" applyFont="1" applyFill="1" applyBorder="1" applyAlignment="1">
      <alignment wrapText="1"/>
    </xf>
    <xf numFmtId="0" fontId="1" fillId="0" borderId="32" xfId="0" applyFont="1" applyBorder="1" applyAlignment="1">
      <alignment vertical="top" wrapText="1"/>
    </xf>
    <xf numFmtId="0" fontId="1" fillId="0" borderId="32" xfId="0" applyFont="1" applyBorder="1" applyAlignment="1">
      <alignment horizontal="left" vertical="top" wrapText="1"/>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1" xfId="0" applyFont="1" applyBorder="1" applyAlignment="1">
      <alignment vertical="top" wrapText="1"/>
    </xf>
    <xf numFmtId="0" fontId="0" fillId="0" borderId="11" xfId="0" applyFont="1"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xf>
    <xf numFmtId="0" fontId="5" fillId="3" borderId="6" xfId="0" applyFont="1" applyFill="1" applyBorder="1" applyAlignment="1">
      <alignment vertical="center" wrapText="1"/>
    </xf>
    <xf numFmtId="0" fontId="10" fillId="3" borderId="7" xfId="0" applyFont="1" applyFill="1" applyBorder="1" applyAlignment="1">
      <alignment horizontal="left" wrapText="1"/>
    </xf>
    <xf numFmtId="0" fontId="11" fillId="3" borderId="22" xfId="0" applyFont="1" applyFill="1" applyBorder="1" applyAlignment="1">
      <alignment wrapText="1"/>
    </xf>
    <xf numFmtId="0" fontId="13" fillId="4" borderId="22" xfId="0" applyFont="1" applyFill="1" applyBorder="1" applyAlignment="1">
      <alignment wrapText="1"/>
    </xf>
    <xf numFmtId="0" fontId="0" fillId="0" borderId="35" xfId="0" applyFont="1" applyBorder="1" applyAlignment="1">
      <alignment vertical="top" wrapText="1"/>
    </xf>
    <xf numFmtId="0" fontId="0" fillId="0" borderId="12" xfId="0" applyFont="1" applyBorder="1"/>
    <xf numFmtId="0" fontId="0" fillId="0" borderId="0" xfId="0" applyFont="1" applyBorder="1"/>
    <xf numFmtId="0" fontId="0" fillId="0" borderId="17" xfId="0" applyFont="1" applyBorder="1" applyAlignment="1">
      <alignment vertical="top" wrapText="1"/>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3" xfId="0" applyFont="1" applyBorder="1"/>
    <xf numFmtId="0" fontId="0" fillId="0" borderId="12" xfId="0" applyFont="1" applyBorder="1" applyAlignment="1">
      <alignment vertical="top"/>
    </xf>
    <xf numFmtId="0" fontId="0" fillId="0" borderId="18" xfId="0" applyFont="1" applyBorder="1" applyAlignment="1">
      <alignment vertical="top"/>
    </xf>
    <xf numFmtId="0" fontId="0" fillId="0" borderId="14" xfId="0" applyFont="1" applyBorder="1" applyAlignment="1">
      <alignment horizontal="left" vertical="top" wrapText="1"/>
    </xf>
    <xf numFmtId="0" fontId="0" fillId="0" borderId="16" xfId="0" applyFont="1" applyBorder="1"/>
    <xf numFmtId="0" fontId="0" fillId="0" borderId="11" xfId="0" applyBorder="1"/>
    <xf numFmtId="0" fontId="0" fillId="0" borderId="1" xfId="0" applyFill="1" applyBorder="1" applyAlignment="1">
      <alignment horizontal="left" vertical="top"/>
    </xf>
    <xf numFmtId="0" fontId="0" fillId="5" borderId="34" xfId="0" applyFill="1" applyBorder="1" applyAlignment="1">
      <alignment horizontal="left" vertical="top"/>
    </xf>
    <xf numFmtId="0" fontId="0" fillId="5" borderId="36" xfId="0" applyFill="1" applyBorder="1" applyAlignment="1">
      <alignment horizontal="left" vertical="top"/>
    </xf>
    <xf numFmtId="0" fontId="0" fillId="0" borderId="15" xfId="0" applyFont="1" applyBorder="1" applyAlignment="1">
      <alignment vertical="top" wrapText="1"/>
    </xf>
    <xf numFmtId="0" fontId="0" fillId="0" borderId="17" xfId="0" applyFill="1" applyBorder="1" applyAlignment="1">
      <alignment horizontal="left" vertical="top"/>
    </xf>
    <xf numFmtId="0" fontId="0" fillId="0" borderId="14" xfId="0" applyFill="1" applyBorder="1" applyAlignment="1">
      <alignment horizontal="left" vertical="top"/>
    </xf>
    <xf numFmtId="0" fontId="16" fillId="0" borderId="21" xfId="0" applyFont="1" applyBorder="1" applyAlignment="1">
      <alignment horizontal="center" vertical="top"/>
    </xf>
    <xf numFmtId="0" fontId="0" fillId="0" borderId="15" xfId="0" applyFont="1" applyBorder="1" applyAlignment="1">
      <alignment horizontal="left" vertical="top" wrapText="1"/>
    </xf>
    <xf numFmtId="0" fontId="0" fillId="0" borderId="0" xfId="0"/>
    <xf numFmtId="0" fontId="0" fillId="0" borderId="0" xfId="0" applyBorder="1" applyAlignment="1">
      <alignment horizontal="center"/>
    </xf>
    <xf numFmtId="0" fontId="0" fillId="0" borderId="0" xfId="0"/>
    <xf numFmtId="0" fontId="0" fillId="0" borderId="0" xfId="0" applyBorder="1"/>
    <xf numFmtId="0" fontId="2" fillId="0" borderId="0" xfId="0" applyFont="1" applyBorder="1" applyAlignment="1">
      <alignment wrapText="1"/>
    </xf>
    <xf numFmtId="0" fontId="0" fillId="0" borderId="0" xfId="0" applyBorder="1" applyAlignment="1">
      <alignment wrapText="1"/>
    </xf>
    <xf numFmtId="0" fontId="0" fillId="0" borderId="13" xfId="0" applyBorder="1"/>
    <xf numFmtId="0" fontId="5" fillId="4" borderId="6" xfId="0" applyFont="1" applyFill="1" applyBorder="1"/>
    <xf numFmtId="0" fontId="2" fillId="0" borderId="1" xfId="0" applyFont="1" applyBorder="1" applyAlignment="1">
      <alignment horizontal="left"/>
    </xf>
    <xf numFmtId="0" fontId="4" fillId="3" borderId="7" xfId="0" applyFont="1" applyFill="1" applyBorder="1"/>
    <xf numFmtId="0" fontId="5" fillId="3" borderId="33" xfId="0" applyFont="1" applyFill="1" applyBorder="1"/>
    <xf numFmtId="0" fontId="5" fillId="3" borderId="9" xfId="0" applyFont="1" applyFill="1" applyBorder="1"/>
    <xf numFmtId="0" fontId="10" fillId="3" borderId="6" xfId="0" applyFont="1" applyFill="1" applyBorder="1" applyAlignment="1">
      <alignment horizontal="left"/>
    </xf>
    <xf numFmtId="0" fontId="2" fillId="0" borderId="11" xfId="0" applyFont="1" applyBorder="1" applyAlignment="1">
      <alignment horizontal="left"/>
    </xf>
    <xf numFmtId="0" fontId="2" fillId="0" borderId="0" xfId="0" applyFont="1" applyBorder="1"/>
    <xf numFmtId="0" fontId="4" fillId="3" borderId="6" xfId="0" applyFont="1" applyFill="1" applyBorder="1" applyAlignment="1">
      <alignment horizontal="left"/>
    </xf>
    <xf numFmtId="0" fontId="4" fillId="3" borderId="38" xfId="0" applyFont="1" applyFill="1" applyBorder="1" applyAlignment="1">
      <alignment vertical="top"/>
    </xf>
    <xf numFmtId="0" fontId="10" fillId="3" borderId="32" xfId="0" applyFont="1" applyFill="1" applyBorder="1"/>
    <xf numFmtId="0" fontId="13" fillId="4" borderId="32" xfId="0" applyFont="1" applyFill="1" applyBorder="1"/>
    <xf numFmtId="0" fontId="0" fillId="0" borderId="0" xfId="0"/>
    <xf numFmtId="0" fontId="0" fillId="0" borderId="0" xfId="0"/>
    <xf numFmtId="0" fontId="0" fillId="0" borderId="12" xfId="0" applyBorder="1" applyAlignment="1">
      <alignment horizontal="left" vertical="top" wrapText="1"/>
    </xf>
    <xf numFmtId="0" fontId="0" fillId="0" borderId="12" xfId="0" applyBorder="1" applyAlignment="1">
      <alignment horizontal="left" wrapText="1"/>
    </xf>
    <xf numFmtId="0" fontId="0" fillId="6" borderId="2" xfId="0" applyFill="1" applyBorder="1" applyAlignment="1">
      <alignment horizontal="left" vertical="top"/>
    </xf>
    <xf numFmtId="0" fontId="0" fillId="6" borderId="3" xfId="0" applyFill="1" applyBorder="1" applyAlignment="1">
      <alignment horizontal="left" vertical="top" wrapText="1"/>
    </xf>
    <xf numFmtId="0" fontId="0" fillId="0" borderId="15" xfId="0" applyBorder="1" applyAlignment="1">
      <alignment horizontal="left" vertical="top" wrapText="1"/>
    </xf>
    <xf numFmtId="0" fontId="0" fillId="6" borderId="3" xfId="0" applyFill="1" applyBorder="1" applyAlignment="1" applyProtection="1">
      <alignment horizontal="left" vertical="top"/>
    </xf>
    <xf numFmtId="0" fontId="0" fillId="6" borderId="3" xfId="0" applyFill="1" applyBorder="1" applyAlignment="1" applyProtection="1">
      <alignment horizontal="left" vertical="top" wrapText="1"/>
    </xf>
    <xf numFmtId="0" fontId="0" fillId="6" borderId="4" xfId="0" applyFill="1" applyBorder="1" applyAlignment="1" applyProtection="1">
      <alignment horizontal="left" vertical="top"/>
    </xf>
    <xf numFmtId="0" fontId="0" fillId="6" borderId="3" xfId="0" applyFill="1" applyBorder="1" applyAlignment="1" applyProtection="1">
      <alignment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wrapText="1"/>
    </xf>
    <xf numFmtId="0" fontId="0" fillId="0" borderId="0" xfId="0" applyBorder="1" applyAlignment="1">
      <alignment horizontal="left"/>
    </xf>
    <xf numFmtId="0" fontId="0" fillId="0" borderId="0" xfId="0"/>
    <xf numFmtId="0" fontId="1" fillId="0" borderId="10" xfId="0" applyFont="1" applyBorder="1" applyAlignment="1">
      <alignment vertical="top" wrapText="1"/>
    </xf>
    <xf numFmtId="0" fontId="1" fillId="0" borderId="25" xfId="0" applyFont="1" applyBorder="1" applyAlignment="1">
      <alignment vertical="top" wrapText="1"/>
    </xf>
    <xf numFmtId="0" fontId="0" fillId="0" borderId="1" xfId="0" applyBorder="1"/>
    <xf numFmtId="0" fontId="1" fillId="0" borderId="10" xfId="0" applyFont="1" applyBorder="1" applyAlignment="1">
      <alignment wrapText="1"/>
    </xf>
    <xf numFmtId="0" fontId="1" fillId="0" borderId="10" xfId="0" applyFont="1" applyBorder="1" applyAlignment="1">
      <alignment horizontal="left" wrapText="1"/>
    </xf>
    <xf numFmtId="0" fontId="1" fillId="0" borderId="25" xfId="0" applyFont="1" applyBorder="1" applyAlignment="1">
      <alignment horizontal="left" wrapText="1"/>
    </xf>
    <xf numFmtId="0" fontId="1" fillId="0" borderId="25" xfId="0" applyFont="1" applyBorder="1" applyAlignment="1">
      <alignment wrapText="1"/>
    </xf>
    <xf numFmtId="0" fontId="1" fillId="0" borderId="22" xfId="0" applyFont="1" applyBorder="1" applyAlignment="1">
      <alignment wrapText="1"/>
    </xf>
    <xf numFmtId="0" fontId="1" fillId="0" borderId="25" xfId="0" applyFont="1" applyBorder="1"/>
    <xf numFmtId="0" fontId="1" fillId="0" borderId="25" xfId="0" applyFont="1" applyBorder="1" applyAlignment="1">
      <alignment horizontal="left" vertical="top" wrapText="1"/>
    </xf>
    <xf numFmtId="0" fontId="2" fillId="0" borderId="25" xfId="0" applyFont="1" applyBorder="1" applyAlignment="1">
      <alignment wrapText="1"/>
    </xf>
    <xf numFmtId="0" fontId="0" fillId="0" borderId="1" xfId="0" applyBorder="1" applyAlignment="1">
      <alignment horizontal="left" vertical="top"/>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1" xfId="0" applyBorder="1" applyAlignment="1">
      <alignment horizontal="left" vertical="top" wrapText="1"/>
    </xf>
    <xf numFmtId="0" fontId="16" fillId="0" borderId="0" xfId="0" applyFont="1" applyBorder="1" applyAlignment="1">
      <alignment horizontal="center" vertical="top"/>
    </xf>
    <xf numFmtId="0" fontId="0" fillId="6" borderId="3" xfId="0" applyFill="1" applyBorder="1" applyAlignment="1">
      <alignment horizontal="left" vertical="top" wrapText="1"/>
    </xf>
    <xf numFmtId="0" fontId="0" fillId="6" borderId="3" xfId="0" applyFill="1" applyBorder="1" applyAlignment="1">
      <alignment horizontal="left" wrapText="1"/>
    </xf>
    <xf numFmtId="0" fontId="0" fillId="6" borderId="3" xfId="0" applyFill="1" applyBorder="1" applyAlignment="1">
      <alignment wrapText="1"/>
    </xf>
    <xf numFmtId="0" fontId="0" fillId="6" borderId="3" xfId="0" applyFill="1" applyBorder="1" applyAlignment="1">
      <alignment horizontal="left"/>
    </xf>
    <xf numFmtId="0" fontId="0" fillId="6" borderId="4" xfId="0" applyFill="1" applyBorder="1" applyAlignment="1">
      <alignment horizontal="left"/>
    </xf>
    <xf numFmtId="0" fontId="0" fillId="6" borderId="3" xfId="0" applyFont="1" applyFill="1" applyBorder="1" applyAlignment="1">
      <alignment horizontal="left" vertical="top" wrapText="1"/>
    </xf>
    <xf numFmtId="0" fontId="0" fillId="6" borderId="3" xfId="0" applyFill="1" applyBorder="1" applyAlignment="1">
      <alignment horizontal="left" vertical="top"/>
    </xf>
    <xf numFmtId="0" fontId="0" fillId="6" borderId="14" xfId="0" applyFill="1" applyBorder="1" applyAlignment="1">
      <alignment horizontal="left" vertical="top" wrapText="1"/>
    </xf>
    <xf numFmtId="0" fontId="0" fillId="6" borderId="4" xfId="0" applyFill="1" applyBorder="1" applyAlignment="1">
      <alignment horizontal="left" vertical="top"/>
    </xf>
    <xf numFmtId="0" fontId="0" fillId="6" borderId="2" xfId="0" applyFill="1" applyBorder="1"/>
    <xf numFmtId="0" fontId="0" fillId="0" borderId="15" xfId="0" applyBorder="1" applyAlignment="1">
      <alignment vertical="top" wrapText="1"/>
    </xf>
    <xf numFmtId="0" fontId="4" fillId="3" borderId="5" xfId="0" applyFont="1" applyFill="1" applyBorder="1"/>
    <xf numFmtId="0" fontId="2" fillId="3" borderId="7" xfId="0" applyFont="1" applyFill="1" applyBorder="1" applyAlignment="1">
      <alignment wrapText="1"/>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0" fillId="0" borderId="1" xfId="0" applyBorder="1" applyProtection="1">
      <protection locked="0"/>
    </xf>
    <xf numFmtId="0" fontId="0" fillId="0" borderId="1" xfId="0" applyBorder="1" applyAlignment="1" applyProtection="1">
      <alignment wrapText="1"/>
      <protection locked="0"/>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 xfId="0" applyBorder="1" applyAlignment="1" applyProtection="1">
      <alignment horizontal="left"/>
      <protection locked="0"/>
    </xf>
    <xf numFmtId="0" fontId="0" fillId="0" borderId="12" xfId="0" applyBorder="1" applyProtection="1">
      <protection locked="0"/>
    </xf>
    <xf numFmtId="0" fontId="0" fillId="0" borderId="13" xfId="0" applyBorder="1" applyProtection="1">
      <protection locked="0"/>
    </xf>
    <xf numFmtId="0" fontId="0" fillId="0" borderId="13" xfId="0" applyBorder="1" applyAlignment="1" applyProtection="1">
      <alignment horizontal="left" vertical="top"/>
      <protection locked="0"/>
    </xf>
    <xf numFmtId="0" fontId="0" fillId="0" borderId="0" xfId="0" applyBorder="1" applyProtection="1">
      <protection locked="0"/>
    </xf>
    <xf numFmtId="0" fontId="0" fillId="0" borderId="0" xfId="0" applyBorder="1" applyAlignment="1" applyProtection="1">
      <alignment horizontal="left" vertical="top"/>
      <protection locked="0"/>
    </xf>
    <xf numFmtId="0" fontId="0" fillId="6" borderId="2" xfId="0" applyFill="1" applyBorder="1" applyAlignment="1" applyProtection="1">
      <alignment horizontal="left" vertical="top"/>
      <protection locked="0"/>
    </xf>
    <xf numFmtId="0" fontId="0" fillId="6" borderId="3" xfId="0" applyFill="1" applyBorder="1" applyAlignment="1" applyProtection="1">
      <alignment horizontal="left" vertical="top" wrapText="1"/>
      <protection locked="0"/>
    </xf>
    <xf numFmtId="0" fontId="0" fillId="6" borderId="3" xfId="0" applyFill="1" applyBorder="1" applyAlignment="1" applyProtection="1">
      <alignment horizontal="left" vertical="top"/>
      <protection locked="0"/>
    </xf>
    <xf numFmtId="0" fontId="0" fillId="6" borderId="3" xfId="0" applyFill="1" applyBorder="1" applyAlignment="1" applyProtection="1">
      <alignment wrapText="1"/>
      <protection locked="0"/>
    </xf>
    <xf numFmtId="0" fontId="0" fillId="6" borderId="4" xfId="0" applyFill="1" applyBorder="1" applyAlignment="1" applyProtection="1">
      <alignment horizontal="left" vertical="top"/>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8" xfId="0" applyBorder="1" applyProtection="1">
      <protection locked="0"/>
    </xf>
    <xf numFmtId="0" fontId="0" fillId="0" borderId="9" xfId="0" applyBorder="1" applyProtection="1">
      <protection locked="0"/>
    </xf>
    <xf numFmtId="0" fontId="0" fillId="0" borderId="9" xfId="0" applyBorder="1" applyAlignment="1" applyProtection="1">
      <alignment horizontal="left" vertical="top" wrapText="1"/>
      <protection locked="0"/>
    </xf>
    <xf numFmtId="0" fontId="0" fillId="0" borderId="9" xfId="0" applyBorder="1" applyAlignment="1" applyProtection="1">
      <alignment horizontal="left" vertical="top"/>
      <protection locked="0"/>
    </xf>
    <xf numFmtId="0" fontId="0" fillId="0" borderId="10" xfId="0" applyBorder="1" applyProtection="1">
      <protection locked="0"/>
    </xf>
    <xf numFmtId="0" fontId="0" fillId="0" borderId="28" xfId="0" applyBorder="1" applyProtection="1">
      <protection locked="0"/>
    </xf>
    <xf numFmtId="0" fontId="0" fillId="0" borderId="0" xfId="0" applyBorder="1" applyAlignment="1" applyProtection="1">
      <alignment horizontal="left" vertical="top" wrapText="1"/>
      <protection locked="0"/>
    </xf>
    <xf numFmtId="0" fontId="0" fillId="0" borderId="25" xfId="0" applyBorder="1" applyProtection="1">
      <protection locked="0"/>
    </xf>
    <xf numFmtId="0" fontId="0" fillId="0" borderId="27" xfId="0" applyBorder="1" applyProtection="1">
      <protection locked="0"/>
    </xf>
    <xf numFmtId="0" fontId="0" fillId="0" borderId="32" xfId="0" applyBorder="1" applyProtection="1">
      <protection locked="0"/>
    </xf>
    <xf numFmtId="0" fontId="0" fillId="0" borderId="32" xfId="0" applyBorder="1" applyAlignment="1" applyProtection="1">
      <alignment wrapText="1"/>
      <protection locked="0"/>
    </xf>
    <xf numFmtId="0" fontId="0" fillId="0" borderId="22" xfId="0" applyBorder="1" applyProtection="1">
      <protection locked="0"/>
    </xf>
    <xf numFmtId="0" fontId="8" fillId="5" borderId="1" xfId="0" applyFont="1" applyFill="1" applyBorder="1" applyAlignment="1">
      <alignment horizontal="center" wrapText="1"/>
    </xf>
    <xf numFmtId="0" fontId="9" fillId="0" borderId="0" xfId="0" applyFont="1" applyBorder="1"/>
    <xf numFmtId="0" fontId="0" fillId="5" borderId="40" xfId="0" applyFill="1" applyBorder="1" applyAlignment="1">
      <alignment horizontal="left" vertical="top"/>
    </xf>
    <xf numFmtId="0" fontId="0" fillId="5" borderId="41" xfId="0" applyFill="1" applyBorder="1" applyAlignment="1">
      <alignment horizontal="left" vertical="top"/>
    </xf>
    <xf numFmtId="0" fontId="0" fillId="0" borderId="15" xfId="0" applyBorder="1" applyAlignment="1">
      <alignment horizontal="left" wrapText="1"/>
    </xf>
    <xf numFmtId="0" fontId="16" fillId="0" borderId="15" xfId="0" applyFont="1" applyBorder="1" applyAlignment="1">
      <alignment horizontal="left"/>
    </xf>
    <xf numFmtId="0" fontId="16" fillId="0" borderId="0" xfId="0" applyFont="1" applyBorder="1" applyAlignment="1">
      <alignment horizontal="left"/>
    </xf>
    <xf numFmtId="0" fontId="0" fillId="0" borderId="18" xfId="0" applyBorder="1" applyAlignment="1">
      <alignment horizontal="left"/>
    </xf>
    <xf numFmtId="0" fontId="16" fillId="0" borderId="15" xfId="0" applyFont="1" applyBorder="1" applyAlignment="1">
      <alignment vertical="top"/>
    </xf>
    <xf numFmtId="0" fontId="16" fillId="0" borderId="0" xfId="0" applyFont="1" applyBorder="1" applyAlignment="1">
      <alignment horizontal="left" vertical="top"/>
    </xf>
    <xf numFmtId="0" fontId="19" fillId="0" borderId="15" xfId="0" applyFont="1" applyBorder="1" applyAlignment="1">
      <alignment horizontal="left" vertical="top"/>
    </xf>
    <xf numFmtId="0" fontId="19" fillId="0" borderId="0" xfId="0" applyFont="1" applyBorder="1"/>
    <xf numFmtId="0" fontId="19" fillId="0" borderId="0" xfId="0" applyFont="1" applyBorder="1" applyAlignment="1">
      <alignment vertical="top"/>
    </xf>
    <xf numFmtId="0" fontId="0" fillId="0" borderId="14" xfId="0" applyBorder="1"/>
    <xf numFmtId="0" fontId="0" fillId="0" borderId="18" xfId="0" applyBorder="1" applyAlignment="1" applyProtection="1">
      <alignment horizontal="left" wrapText="1"/>
      <protection locked="0"/>
    </xf>
    <xf numFmtId="0" fontId="0" fillId="0" borderId="1" xfId="0" applyBorder="1" applyAlignment="1">
      <alignment horizontal="left" vertical="top" wrapText="1"/>
    </xf>
    <xf numFmtId="0" fontId="0" fillId="0" borderId="0" xfId="0" applyFont="1" applyBorder="1" applyAlignment="1">
      <alignment vertical="top" wrapText="1"/>
    </xf>
    <xf numFmtId="0" fontId="0" fillId="0" borderId="1" xfId="0" applyBorder="1" applyAlignment="1" applyProtection="1">
      <alignment horizontal="left" vertical="top"/>
      <protection locked="0"/>
    </xf>
    <xf numFmtId="0" fontId="0" fillId="0" borderId="1" xfId="0" applyBorder="1" applyAlignment="1">
      <alignment horizontal="left" vertical="top" wrapText="1"/>
    </xf>
    <xf numFmtId="0" fontId="0" fillId="0" borderId="15" xfId="0" applyBorder="1" applyAlignment="1">
      <alignment horizontal="left" vertical="top" wrapText="1"/>
    </xf>
    <xf numFmtId="0" fontId="0" fillId="0" borderId="2"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 xfId="0" applyBorder="1" applyAlignment="1">
      <alignment horizontal="left" vertical="top" wrapText="1"/>
    </xf>
    <xf numFmtId="0" fontId="0" fillId="0" borderId="1" xfId="0" applyBorder="1" applyAlignment="1" applyProtection="1">
      <alignment horizontal="left" vertical="top"/>
      <protection locked="0"/>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0" fontId="0" fillId="0" borderId="13" xfId="0" applyBorder="1" applyAlignment="1">
      <alignment horizontal="right" wrapText="1"/>
    </xf>
    <xf numFmtId="0" fontId="0" fillId="0" borderId="4" xfId="0" applyBorder="1" applyAlignment="1">
      <alignment horizontal="left" vertical="top" wrapText="1"/>
    </xf>
    <xf numFmtId="0" fontId="0" fillId="0" borderId="18" xfId="0" applyBorder="1" applyAlignment="1">
      <alignment horizontal="right" wrapText="1"/>
    </xf>
    <xf numFmtId="0" fontId="0" fillId="0" borderId="12" xfId="0" applyBorder="1" applyAlignment="1">
      <alignment horizontal="right" wrapText="1"/>
    </xf>
    <xf numFmtId="0" fontId="0" fillId="0" borderId="1" xfId="0" applyBorder="1" applyAlignment="1" applyProtection="1">
      <alignment horizontal="left" wrapText="1"/>
      <protection locked="0"/>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1" xfId="0" applyFont="1" applyBorder="1" applyAlignment="1">
      <alignmen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5" xfId="0" applyBorder="1" applyAlignment="1">
      <alignment horizontal="left" vertical="top" wrapText="1"/>
    </xf>
    <xf numFmtId="0" fontId="0" fillId="0" borderId="1" xfId="0" applyBorder="1" applyAlignment="1" applyProtection="1">
      <alignment horizontal="left" vertical="top"/>
      <protection locked="0"/>
    </xf>
    <xf numFmtId="0" fontId="0" fillId="0" borderId="2" xfId="0" applyBorder="1" applyAlignment="1" applyProtection="1">
      <protection locked="0"/>
    </xf>
    <xf numFmtId="0" fontId="0" fillId="0" borderId="4" xfId="0" applyBorder="1" applyAlignment="1" applyProtection="1">
      <protection locked="0"/>
    </xf>
    <xf numFmtId="0" fontId="15" fillId="8" borderId="0" xfId="0" applyFont="1" applyFill="1" applyBorder="1"/>
    <xf numFmtId="0" fontId="0" fillId="8" borderId="0" xfId="0" applyFill="1" applyBorder="1"/>
    <xf numFmtId="0" fontId="0" fillId="8" borderId="0" xfId="0" applyFill="1" applyAlignment="1">
      <alignment wrapText="1"/>
    </xf>
    <xf numFmtId="0" fontId="15" fillId="0" borderId="0" xfId="0" applyFont="1"/>
    <xf numFmtId="0" fontId="0" fillId="8" borderId="28" xfId="0" applyFont="1" applyFill="1" applyBorder="1"/>
    <xf numFmtId="0" fontId="0" fillId="8" borderId="0" xfId="0" applyFont="1" applyFill="1" applyBorder="1"/>
    <xf numFmtId="0" fontId="0" fillId="8" borderId="0" xfId="0" applyFill="1" applyBorder="1" applyAlignment="1">
      <alignment wrapText="1"/>
    </xf>
    <xf numFmtId="0" fontId="0" fillId="8" borderId="28" xfId="0" applyFill="1" applyBorder="1"/>
    <xf numFmtId="0" fontId="0" fillId="8" borderId="27" xfId="0" applyFill="1" applyBorder="1"/>
    <xf numFmtId="0" fontId="0" fillId="8" borderId="32" xfId="0" applyFill="1" applyBorder="1"/>
    <xf numFmtId="0" fontId="0" fillId="0" borderId="2" xfId="0" applyBorder="1"/>
    <xf numFmtId="0" fontId="0" fillId="0" borderId="4" xfId="0" applyBorder="1"/>
    <xf numFmtId="0" fontId="0" fillId="8" borderId="0" xfId="0" applyFont="1" applyFill="1" applyBorder="1" applyAlignment="1">
      <alignment horizontal="center"/>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1" xfId="0" applyBorder="1" applyAlignment="1">
      <alignment horizontal="center"/>
    </xf>
    <xf numFmtId="0" fontId="0" fillId="0" borderId="13" xfId="0" applyBorder="1" applyAlignment="1">
      <alignment horizont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16" xfId="0" applyBorder="1" applyAlignment="1" applyProtection="1">
      <alignment horizontal="left" vertical="top"/>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1" xfId="0"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8"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28"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19"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16" fillId="0" borderId="0" xfId="0" applyFont="1" applyAlignment="1">
      <alignment horizontal="center"/>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37" xfId="0" applyBorder="1" applyAlignment="1" applyProtection="1">
      <alignment horizontal="left"/>
      <protection locked="0"/>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37" xfId="0" applyBorder="1" applyAlignment="1" applyProtection="1">
      <alignment horizontal="left" vertical="top"/>
      <protection locked="0"/>
    </xf>
    <xf numFmtId="0" fontId="0" fillId="0" borderId="8"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0"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5" borderId="2" xfId="0" applyFill="1" applyBorder="1" applyAlignment="1">
      <alignment horizontal="left" vertical="top"/>
    </xf>
    <xf numFmtId="0" fontId="0" fillId="5" borderId="3" xfId="0" applyFill="1" applyBorder="1" applyAlignment="1">
      <alignment horizontal="left" vertical="top"/>
    </xf>
    <xf numFmtId="0" fontId="0" fillId="5" borderId="4" xfId="0" applyFill="1" applyBorder="1" applyAlignment="1">
      <alignment horizontal="left" vertical="top"/>
    </xf>
    <xf numFmtId="0" fontId="0" fillId="0" borderId="14" xfId="0" applyBorder="1" applyAlignment="1">
      <alignment horizontal="left" vertical="top"/>
    </xf>
    <xf numFmtId="0" fontId="0" fillId="0" borderId="17" xfId="0" applyBorder="1" applyAlignment="1">
      <alignment horizontal="left" vertical="top"/>
    </xf>
    <xf numFmtId="0" fontId="0" fillId="0" borderId="4" xfId="0" applyBorder="1" applyAlignment="1">
      <alignment horizontal="left" vertical="top"/>
    </xf>
    <xf numFmtId="0" fontId="14" fillId="0" borderId="14" xfId="0" applyFont="1" applyBorder="1" applyAlignment="1">
      <alignment horizontal="left" vertical="top" wrapText="1"/>
    </xf>
    <xf numFmtId="0" fontId="14" fillId="0" borderId="17" xfId="0" applyFont="1" applyBorder="1" applyAlignment="1">
      <alignment horizontal="left" vertical="top" wrapText="1"/>
    </xf>
    <xf numFmtId="0" fontId="14" fillId="0" borderId="16" xfId="0" applyFont="1" applyBorder="1" applyAlignment="1">
      <alignment horizontal="left" vertical="top" wrapText="1"/>
    </xf>
    <xf numFmtId="0" fontId="14" fillId="0" borderId="19" xfId="0" applyFont="1" applyBorder="1" applyAlignment="1">
      <alignment horizontal="left" vertical="top" wrapText="1"/>
    </xf>
    <xf numFmtId="0" fontId="16" fillId="0" borderId="28" xfId="0" applyFont="1" applyBorder="1" applyAlignment="1">
      <alignment horizontal="center"/>
    </xf>
    <xf numFmtId="0" fontId="0" fillId="0" borderId="23" xfId="0" applyBorder="1" applyAlignment="1" applyProtection="1">
      <alignment horizontal="left"/>
      <protection locked="0"/>
    </xf>
    <xf numFmtId="0" fontId="0" fillId="0" borderId="26" xfId="0" applyBorder="1" applyAlignment="1" applyProtection="1">
      <alignment horizontal="left"/>
      <protection locked="0"/>
    </xf>
    <xf numFmtId="0" fontId="0" fillId="0" borderId="24" xfId="0" applyBorder="1" applyAlignment="1" applyProtection="1">
      <alignment horizontal="left"/>
      <protection locked="0"/>
    </xf>
    <xf numFmtId="0" fontId="16" fillId="0" borderId="28" xfId="0" applyFont="1" applyBorder="1" applyAlignment="1">
      <alignment horizontal="left"/>
    </xf>
    <xf numFmtId="0" fontId="16" fillId="0" borderId="25" xfId="0" applyFont="1" applyBorder="1" applyAlignment="1">
      <alignment horizontal="left"/>
    </xf>
    <xf numFmtId="0" fontId="16" fillId="0" borderId="42" xfId="0" applyFont="1" applyBorder="1" applyAlignment="1">
      <alignment horizontal="left"/>
    </xf>
    <xf numFmtId="0" fontId="0" fillId="0" borderId="2" xfId="0" applyFill="1" applyBorder="1" applyAlignment="1">
      <alignment horizontal="left" vertical="top"/>
    </xf>
    <xf numFmtId="0" fontId="0" fillId="0" borderId="4" xfId="0" applyFill="1" applyBorder="1" applyAlignment="1">
      <alignment horizontal="left" vertical="top"/>
    </xf>
    <xf numFmtId="0" fontId="16" fillId="0" borderId="15" xfId="0" applyFont="1" applyBorder="1" applyAlignment="1">
      <alignment horizontal="left" vertical="top" wrapText="1"/>
    </xf>
    <xf numFmtId="0" fontId="0" fillId="0" borderId="1" xfId="0" applyBorder="1" applyAlignment="1" applyProtection="1">
      <alignment horizontal="left" vertical="top"/>
      <protection locked="0"/>
    </xf>
    <xf numFmtId="0" fontId="17" fillId="5" borderId="2" xfId="0" applyFont="1" applyFill="1" applyBorder="1" applyAlignment="1">
      <alignment horizontal="center" vertical="top" wrapText="1"/>
    </xf>
    <xf numFmtId="0" fontId="0" fillId="5" borderId="3" xfId="0" applyFill="1" applyBorder="1" applyAlignment="1">
      <alignment horizontal="center" vertical="top" wrapText="1"/>
    </xf>
    <xf numFmtId="0" fontId="0" fillId="5" borderId="4" xfId="0" applyFill="1" applyBorder="1" applyAlignment="1">
      <alignment horizontal="center" vertical="top" wrapText="1"/>
    </xf>
    <xf numFmtId="0" fontId="0" fillId="0" borderId="0"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17" fillId="7" borderId="2" xfId="0" applyFont="1" applyFill="1" applyBorder="1" applyAlignment="1">
      <alignment horizontal="center" wrapText="1"/>
    </xf>
    <xf numFmtId="0" fontId="17" fillId="7" borderId="3" xfId="0" applyFont="1" applyFill="1" applyBorder="1" applyAlignment="1">
      <alignment horizontal="center" wrapText="1"/>
    </xf>
    <xf numFmtId="0" fontId="17" fillId="7" borderId="4" xfId="0" applyFont="1" applyFill="1" applyBorder="1" applyAlignment="1">
      <alignment horizontal="center" wrapText="1"/>
    </xf>
    <xf numFmtId="0" fontId="0" fillId="0" borderId="1" xfId="0" applyBorder="1" applyAlignment="1" applyProtection="1">
      <alignment horizontal="left"/>
      <protection locked="0"/>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2" fillId="0" borderId="5"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0" xfId="0" applyFont="1" applyBorder="1" applyAlignment="1">
      <alignment horizontal="center"/>
    </xf>
    <xf numFmtId="0" fontId="4" fillId="3" borderId="39" xfId="0" applyFont="1" applyFill="1" applyBorder="1" applyAlignment="1">
      <alignment horizontal="left"/>
    </xf>
    <xf numFmtId="0" fontId="4" fillId="3" borderId="29" xfId="0" applyFont="1" applyFill="1" applyBorder="1" applyAlignment="1">
      <alignment horizontal="left"/>
    </xf>
    <xf numFmtId="0" fontId="4" fillId="3" borderId="37" xfId="0" applyFont="1" applyFill="1" applyBorder="1"/>
    <xf numFmtId="0" fontId="4" fillId="3" borderId="33" xfId="0" applyFont="1" applyFill="1" applyBorder="1"/>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5" fillId="3" borderId="5" xfId="0" applyFont="1" applyFill="1" applyBorder="1"/>
    <xf numFmtId="0" fontId="5" fillId="3" borderId="6" xfId="0" applyFont="1" applyFill="1" applyBorder="1"/>
    <xf numFmtId="0" fontId="5" fillId="0" borderId="5"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8" fillId="5" borderId="1" xfId="0" applyFont="1" applyFill="1" applyBorder="1" applyAlignment="1">
      <alignment horizontal="left" wrapText="1"/>
    </xf>
    <xf numFmtId="0" fontId="0" fillId="0" borderId="11" xfId="0" applyBorder="1" applyAlignment="1">
      <alignment horizontal="left" vertical="top"/>
    </xf>
    <xf numFmtId="0" fontId="0" fillId="0" borderId="12" xfId="0" applyBorder="1" applyAlignment="1">
      <alignment horizontal="left" vertical="top"/>
    </xf>
    <xf numFmtId="0" fontId="2" fillId="0" borderId="30" xfId="0" applyFont="1" applyBorder="1" applyAlignment="1">
      <alignment horizontal="left"/>
    </xf>
    <xf numFmtId="0" fontId="2" fillId="0" borderId="31" xfId="0" applyFont="1" applyBorder="1" applyAlignment="1">
      <alignment horizontal="left"/>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18" fillId="0" borderId="5" xfId="0" applyFont="1" applyBorder="1" applyAlignment="1" applyProtection="1">
      <alignment horizontal="left"/>
    </xf>
    <xf numFmtId="0" fontId="18" fillId="0" borderId="6" xfId="0" applyFont="1" applyBorder="1" applyAlignment="1" applyProtection="1">
      <alignment horizontal="left"/>
    </xf>
    <xf numFmtId="0" fontId="18" fillId="0" borderId="7" xfId="0" applyFont="1" applyBorder="1" applyAlignment="1" applyProtection="1">
      <alignment horizontal="left"/>
    </xf>
    <xf numFmtId="0" fontId="5" fillId="3" borderId="28" xfId="0" applyFont="1" applyFill="1" applyBorder="1" applyAlignment="1">
      <alignment horizontal="center"/>
    </xf>
    <xf numFmtId="0" fontId="5" fillId="3" borderId="0" xfId="0" applyFont="1" applyFill="1" applyBorder="1" applyAlignment="1">
      <alignment horizontal="center"/>
    </xf>
    <xf numFmtId="0" fontId="5" fillId="3" borderId="27" xfId="0" applyFont="1" applyFill="1" applyBorder="1" applyAlignment="1">
      <alignment horizontal="center"/>
    </xf>
    <xf numFmtId="0" fontId="5" fillId="3" borderId="32" xfId="0" applyFont="1" applyFill="1" applyBorder="1" applyAlignment="1">
      <alignment horizontal="center"/>
    </xf>
    <xf numFmtId="0" fontId="8" fillId="3" borderId="37" xfId="0" applyFont="1" applyFill="1" applyBorder="1"/>
    <xf numFmtId="0" fontId="8" fillId="3" borderId="33" xfId="0" applyFont="1" applyFill="1" applyBorder="1"/>
    <xf numFmtId="0" fontId="7" fillId="2" borderId="5" xfId="0" applyFont="1" applyFill="1" applyBorder="1" applyAlignment="1">
      <alignment horizont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28"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27" xfId="0" applyFont="1" applyFill="1" applyBorder="1" applyAlignment="1" applyProtection="1">
      <alignment horizontal="left" vertical="top" wrapText="1"/>
      <protection locked="0"/>
    </xf>
    <xf numFmtId="0" fontId="1" fillId="0" borderId="32"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4" fillId="4" borderId="8" xfId="0" applyFont="1" applyFill="1" applyBorder="1" applyAlignment="1">
      <alignment horizontal="center"/>
    </xf>
    <xf numFmtId="0" fontId="4" fillId="4" borderId="9" xfId="0" applyFont="1" applyFill="1" applyBorder="1" applyAlignment="1">
      <alignment horizontal="center"/>
    </xf>
    <xf numFmtId="0" fontId="4" fillId="4" borderId="10" xfId="0" applyFont="1" applyFill="1" applyBorder="1" applyAlignment="1">
      <alignment horizontal="center"/>
    </xf>
    <xf numFmtId="0" fontId="15" fillId="0" borderId="14" xfId="0" applyFont="1" applyBorder="1" applyAlignment="1">
      <alignment horizontal="left" vertical="top" wrapText="1"/>
    </xf>
    <xf numFmtId="0" fontId="15" fillId="0" borderId="20" xfId="0" applyFont="1" applyBorder="1" applyAlignment="1">
      <alignment horizontal="left" vertical="top" wrapText="1"/>
    </xf>
    <xf numFmtId="0" fontId="15" fillId="0" borderId="17" xfId="0" applyFont="1" applyBorder="1" applyAlignment="1">
      <alignment horizontal="left" vertical="top" wrapText="1"/>
    </xf>
    <xf numFmtId="0" fontId="0" fillId="9" borderId="1" xfId="0" applyFill="1" applyBorder="1" applyAlignment="1">
      <alignment horizontal="center"/>
    </xf>
    <xf numFmtId="0" fontId="0" fillId="0" borderId="16" xfId="0" applyFill="1" applyBorder="1" applyAlignment="1">
      <alignment horizontal="left" vertical="top" wrapText="1"/>
    </xf>
    <xf numFmtId="0" fontId="0" fillId="0" borderId="21" xfId="0" applyFill="1" applyBorder="1" applyAlignment="1">
      <alignment horizontal="left" vertical="top" wrapText="1"/>
    </xf>
    <xf numFmtId="0" fontId="0" fillId="0" borderId="19" xfId="0" applyFill="1" applyBorder="1" applyAlignment="1">
      <alignment horizontal="left" vertical="top" wrapText="1"/>
    </xf>
    <xf numFmtId="0" fontId="0" fillId="8" borderId="0" xfId="0" applyFill="1" applyBorder="1" applyAlignment="1">
      <alignment horizontal="center"/>
    </xf>
    <xf numFmtId="0" fontId="1" fillId="0" borderId="23" xfId="0" applyFont="1" applyBorder="1" applyAlignment="1">
      <alignment vertical="top" wrapText="1"/>
    </xf>
    <xf numFmtId="0" fontId="1" fillId="0" borderId="24" xfId="0" applyFont="1" applyBorder="1" applyAlignment="1">
      <alignment vertical="top" wrapText="1"/>
    </xf>
    <xf numFmtId="0" fontId="1" fillId="0" borderId="8" xfId="0" applyFont="1" applyBorder="1" applyAlignment="1">
      <alignment horizontal="left" vertical="top" wrapText="1"/>
    </xf>
    <xf numFmtId="0" fontId="1" fillId="0" borderId="27" xfId="0" applyFont="1" applyBorder="1" applyAlignment="1">
      <alignment horizontal="left" vertical="top" wrapText="1"/>
    </xf>
    <xf numFmtId="0" fontId="1" fillId="0" borderId="8" xfId="0" applyFont="1" applyBorder="1" applyAlignment="1">
      <alignment horizontal="left" wrapText="1"/>
    </xf>
    <xf numFmtId="0" fontId="1" fillId="0" borderId="28" xfId="0" applyFont="1" applyBorder="1" applyAlignment="1">
      <alignment horizontal="left" wrapText="1"/>
    </xf>
    <xf numFmtId="0" fontId="1" fillId="0" borderId="27" xfId="0" applyFont="1" applyBorder="1" applyAlignment="1">
      <alignment horizontal="left" wrapText="1"/>
    </xf>
    <xf numFmtId="0" fontId="1" fillId="0" borderId="28" xfId="0" applyFont="1" applyBorder="1" applyAlignment="1">
      <alignment horizontal="left" vertical="top" wrapText="1"/>
    </xf>
    <xf numFmtId="0" fontId="1" fillId="0" borderId="8" xfId="0" applyFont="1" applyBorder="1" applyAlignment="1">
      <alignment vertical="top" wrapText="1"/>
    </xf>
    <xf numFmtId="0" fontId="1" fillId="0" borderId="27" xfId="0" applyFont="1" applyBorder="1" applyAlignment="1">
      <alignment vertical="top" wrapText="1"/>
    </xf>
    <xf numFmtId="0" fontId="1" fillId="0" borderId="10" xfId="0" applyFont="1" applyBorder="1" applyAlignment="1">
      <alignment horizontal="center" vertical="top" wrapText="1"/>
    </xf>
    <xf numFmtId="0" fontId="1" fillId="0" borderId="22" xfId="0" applyFont="1" applyBorder="1" applyAlignment="1">
      <alignment horizontal="center" vertical="top" wrapText="1"/>
    </xf>
    <xf numFmtId="0" fontId="1" fillId="0" borderId="28" xfId="0" applyFont="1" applyBorder="1" applyAlignment="1">
      <alignment vertical="top" wrapText="1"/>
    </xf>
  </cellXfs>
  <cellStyles count="1">
    <cellStyle name="Normal" xfId="0" builtinId="0"/>
  </cellStyles>
  <dxfs count="169">
    <dxf>
      <font>
        <color theme="0"/>
      </font>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ont>
        <color theme="0"/>
      </font>
    </dxf>
    <dxf>
      <fill>
        <patternFill patternType="gray125">
          <fgColor theme="0"/>
          <bgColor theme="8" tint="0.79998168889431442"/>
        </patternFill>
      </fill>
    </dxf>
    <dxf>
      <font>
        <color theme="0"/>
      </font>
    </dxf>
    <dxf>
      <fill>
        <patternFill patternType="gray125">
          <fgColor theme="0"/>
          <bgColor theme="8" tint="0.79998168889431442"/>
        </patternFill>
      </fill>
    </dxf>
    <dxf>
      <font>
        <color theme="0"/>
      </font>
    </dxf>
    <dxf>
      <fill>
        <patternFill patternType="gray125">
          <fgColor theme="0"/>
          <bgColor theme="8" tint="0.79998168889431442"/>
        </patternFill>
      </fill>
    </dxf>
    <dxf>
      <font>
        <color theme="0"/>
      </font>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
      <fill>
        <patternFill patternType="gray125">
          <fgColor theme="0"/>
          <bgColor theme="8" tint="0.79998168889431442"/>
        </patternFill>
      </fill>
    </dxf>
    <dxf>
      <font>
        <color theme="0"/>
      </font>
    </dxf>
    <dxf>
      <fill>
        <patternFill patternType="gray125">
          <fgColor theme="0"/>
          <bgColor theme="8" tint="0.79998168889431442"/>
        </patternFill>
      </fill>
    </dxf>
  </dxfs>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648606</xdr:colOff>
      <xdr:row>23</xdr:row>
      <xdr:rowOff>26423</xdr:rowOff>
    </xdr:from>
    <xdr:to>
      <xdr:col>5</xdr:col>
      <xdr:colOff>81641</xdr:colOff>
      <xdr:row>31</xdr:row>
      <xdr:rowOff>108894</xdr:rowOff>
    </xdr:to>
    <xdr:pic>
      <xdr:nvPicPr>
        <xdr:cNvPr id="3" name="Picture 2" descr="Risk assessment rating system.PNG"/>
        <xdr:cNvPicPr>
          <a:picLocks noChangeAspect="1"/>
        </xdr:cNvPicPr>
      </xdr:nvPicPr>
      <xdr:blipFill>
        <a:blip xmlns:r="http://schemas.openxmlformats.org/officeDocument/2006/relationships" r:embed="rId1"/>
        <a:stretch>
          <a:fillRect/>
        </a:stretch>
      </xdr:blipFill>
      <xdr:spPr>
        <a:xfrm>
          <a:off x="1737177" y="4775316"/>
          <a:ext cx="5256893" cy="1606471"/>
        </a:xfrm>
        <a:prstGeom prst="rect">
          <a:avLst/>
        </a:prstGeom>
      </xdr:spPr>
    </xdr:pic>
    <xdr:clientData/>
  </xdr:twoCellAnchor>
  <mc:AlternateContent xmlns:mc="http://schemas.openxmlformats.org/markup-compatibility/2006">
    <mc:Choice xmlns:a14="http://schemas.microsoft.com/office/drawing/2010/main" Requires="a14">
      <xdr:twoCellAnchor>
        <xdr:from>
          <xdr:col>7</xdr:col>
          <xdr:colOff>0</xdr:colOff>
          <xdr:row>15</xdr:row>
          <xdr:rowOff>203200</xdr:rowOff>
        </xdr:from>
        <xdr:to>
          <xdr:col>8</xdr:col>
          <xdr:colOff>57150</xdr:colOff>
          <xdr:row>17</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57150</xdr:colOff>
          <xdr:row>15</xdr:row>
          <xdr:rowOff>203200</xdr:rowOff>
        </xdr:from>
        <xdr:to>
          <xdr:col>9</xdr:col>
          <xdr:colOff>12700</xdr:colOff>
          <xdr:row>17</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203200</xdr:rowOff>
        </xdr:from>
        <xdr:to>
          <xdr:col>8</xdr:col>
          <xdr:colOff>57150</xdr:colOff>
          <xdr:row>19</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57150</xdr:colOff>
          <xdr:row>17</xdr:row>
          <xdr:rowOff>203200</xdr:rowOff>
        </xdr:from>
        <xdr:to>
          <xdr:col>9</xdr:col>
          <xdr:colOff>12700</xdr:colOff>
          <xdr:row>19</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18</xdr:row>
          <xdr:rowOff>203200</xdr:rowOff>
        </xdr:from>
        <xdr:to>
          <xdr:col>8</xdr:col>
          <xdr:colOff>57150</xdr:colOff>
          <xdr:row>20</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57150</xdr:colOff>
          <xdr:row>18</xdr:row>
          <xdr:rowOff>203200</xdr:rowOff>
        </xdr:from>
        <xdr:to>
          <xdr:col>9</xdr:col>
          <xdr:colOff>12700</xdr:colOff>
          <xdr:row>20</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20</xdr:row>
          <xdr:rowOff>0</xdr:rowOff>
        </xdr:from>
        <xdr:to>
          <xdr:col>8</xdr:col>
          <xdr:colOff>57150</xdr:colOff>
          <xdr:row>21</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57150</xdr:colOff>
          <xdr:row>20</xdr:row>
          <xdr:rowOff>0</xdr:rowOff>
        </xdr:from>
        <xdr:to>
          <xdr:col>9</xdr:col>
          <xdr:colOff>12700</xdr:colOff>
          <xdr:row>21</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1955800</xdr:colOff>
          <xdr:row>9</xdr:row>
          <xdr:rowOff>203200</xdr:rowOff>
        </xdr:from>
        <xdr:to>
          <xdr:col>4</xdr:col>
          <xdr:colOff>2527300</xdr:colOff>
          <xdr:row>11</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2622550</xdr:colOff>
          <xdr:row>9</xdr:row>
          <xdr:rowOff>146050</xdr:rowOff>
        </xdr:from>
        <xdr:to>
          <xdr:col>5</xdr:col>
          <xdr:colOff>0</xdr:colOff>
          <xdr:row>11</xdr:row>
          <xdr:rowOff>76200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12700</xdr:colOff>
          <xdr:row>313</xdr:row>
          <xdr:rowOff>222250</xdr:rowOff>
        </xdr:from>
        <xdr:to>
          <xdr:col>3</xdr:col>
          <xdr:colOff>0</xdr:colOff>
          <xdr:row>315</xdr:row>
          <xdr:rowOff>38100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12700</xdr:colOff>
          <xdr:row>314</xdr:row>
          <xdr:rowOff>0</xdr:rowOff>
        </xdr:from>
        <xdr:to>
          <xdr:col>4</xdr:col>
          <xdr:colOff>0</xdr:colOff>
          <xdr:row>315</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12700</xdr:colOff>
          <xdr:row>315</xdr:row>
          <xdr:rowOff>0</xdr:rowOff>
        </xdr:from>
        <xdr:to>
          <xdr:col>3</xdr:col>
          <xdr:colOff>0</xdr:colOff>
          <xdr:row>316</xdr:row>
          <xdr:rowOff>12700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12700</xdr:colOff>
          <xdr:row>315</xdr:row>
          <xdr:rowOff>0</xdr:rowOff>
        </xdr:from>
        <xdr:to>
          <xdr:col>4</xdr:col>
          <xdr:colOff>0</xdr:colOff>
          <xdr:row>316</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12700</xdr:colOff>
          <xdr:row>316</xdr:row>
          <xdr:rowOff>0</xdr:rowOff>
        </xdr:from>
        <xdr:to>
          <xdr:col>3</xdr:col>
          <xdr:colOff>0</xdr:colOff>
          <xdr:row>317</xdr:row>
          <xdr:rowOff>38100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12700</xdr:colOff>
          <xdr:row>316</xdr:row>
          <xdr:rowOff>0</xdr:rowOff>
        </xdr:from>
        <xdr:to>
          <xdr:col>4</xdr:col>
          <xdr:colOff>0</xdr:colOff>
          <xdr:row>317</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12700</xdr:colOff>
          <xdr:row>317</xdr:row>
          <xdr:rowOff>0</xdr:rowOff>
        </xdr:from>
        <xdr:to>
          <xdr:col>3</xdr:col>
          <xdr:colOff>0</xdr:colOff>
          <xdr:row>318</xdr:row>
          <xdr:rowOff>12700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12700</xdr:colOff>
          <xdr:row>317</xdr:row>
          <xdr:rowOff>0</xdr:rowOff>
        </xdr:from>
        <xdr:to>
          <xdr:col>4</xdr:col>
          <xdr:colOff>0</xdr:colOff>
          <xdr:row>318</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12700</xdr:colOff>
          <xdr:row>318</xdr:row>
          <xdr:rowOff>0</xdr:rowOff>
        </xdr:from>
        <xdr:to>
          <xdr:col>3</xdr:col>
          <xdr:colOff>0</xdr:colOff>
          <xdr:row>319</xdr:row>
          <xdr:rowOff>12700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12700</xdr:colOff>
          <xdr:row>318</xdr:row>
          <xdr:rowOff>0</xdr:rowOff>
        </xdr:from>
        <xdr:to>
          <xdr:col>4</xdr:col>
          <xdr:colOff>0</xdr:colOff>
          <xdr:row>319</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319</xdr:row>
          <xdr:rowOff>298450</xdr:rowOff>
        </xdr:from>
        <xdr:to>
          <xdr:col>2</xdr:col>
          <xdr:colOff>412750</xdr:colOff>
          <xdr:row>321</xdr:row>
          <xdr:rowOff>114300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12700</xdr:colOff>
          <xdr:row>320</xdr:row>
          <xdr:rowOff>0</xdr:rowOff>
        </xdr:from>
        <xdr:to>
          <xdr:col>4</xdr:col>
          <xdr:colOff>0</xdr:colOff>
          <xdr:row>321</xdr:row>
          <xdr:rowOff>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12700</xdr:colOff>
          <xdr:row>335</xdr:row>
          <xdr:rowOff>0</xdr:rowOff>
        </xdr:from>
        <xdr:to>
          <xdr:col>3</xdr:col>
          <xdr:colOff>0</xdr:colOff>
          <xdr:row>336</xdr:row>
          <xdr:rowOff>12700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12700</xdr:colOff>
          <xdr:row>335</xdr:row>
          <xdr:rowOff>0</xdr:rowOff>
        </xdr:from>
        <xdr:to>
          <xdr:col>4</xdr:col>
          <xdr:colOff>0</xdr:colOff>
          <xdr:row>336</xdr:row>
          <xdr:rowOff>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12700</xdr:colOff>
          <xdr:row>336</xdr:row>
          <xdr:rowOff>0</xdr:rowOff>
        </xdr:from>
        <xdr:to>
          <xdr:col>3</xdr:col>
          <xdr:colOff>0</xdr:colOff>
          <xdr:row>337</xdr:row>
          <xdr:rowOff>12700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12700</xdr:colOff>
          <xdr:row>336</xdr:row>
          <xdr:rowOff>0</xdr:rowOff>
        </xdr:from>
        <xdr:to>
          <xdr:col>4</xdr:col>
          <xdr:colOff>0</xdr:colOff>
          <xdr:row>337</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12700</xdr:colOff>
          <xdr:row>337</xdr:row>
          <xdr:rowOff>0</xdr:rowOff>
        </xdr:from>
        <xdr:to>
          <xdr:col>3</xdr:col>
          <xdr:colOff>0</xdr:colOff>
          <xdr:row>338</xdr:row>
          <xdr:rowOff>12700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12700</xdr:colOff>
          <xdr:row>337</xdr:row>
          <xdr:rowOff>0</xdr:rowOff>
        </xdr:from>
        <xdr:to>
          <xdr:col>4</xdr:col>
          <xdr:colOff>0</xdr:colOff>
          <xdr:row>338</xdr:row>
          <xdr:rowOff>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12700</xdr:colOff>
          <xdr:row>338</xdr:row>
          <xdr:rowOff>0</xdr:rowOff>
        </xdr:from>
        <xdr:to>
          <xdr:col>3</xdr:col>
          <xdr:colOff>0</xdr:colOff>
          <xdr:row>339</xdr:row>
          <xdr:rowOff>12700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12700</xdr:colOff>
          <xdr:row>338</xdr:row>
          <xdr:rowOff>0</xdr:rowOff>
        </xdr:from>
        <xdr:to>
          <xdr:col>4</xdr:col>
          <xdr:colOff>0</xdr:colOff>
          <xdr:row>339</xdr:row>
          <xdr:rowOff>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N/A</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19</xdr:row>
      <xdr:rowOff>0</xdr:rowOff>
    </xdr:from>
    <xdr:to>
      <xdr:col>13</xdr:col>
      <xdr:colOff>420180</xdr:colOff>
      <xdr:row>24</xdr:row>
      <xdr:rowOff>181133</xdr:rowOff>
    </xdr:to>
    <xdr:pic>
      <xdr:nvPicPr>
        <xdr:cNvPr id="4" name="Picture 3" descr="risk assessment capture.PNG"/>
        <xdr:cNvPicPr>
          <a:picLocks noChangeAspect="1"/>
        </xdr:cNvPicPr>
      </xdr:nvPicPr>
      <xdr:blipFill>
        <a:blip xmlns:r="http://schemas.openxmlformats.org/officeDocument/2006/relationships" r:embed="rId1"/>
        <a:stretch>
          <a:fillRect/>
        </a:stretch>
      </xdr:blipFill>
      <xdr:spPr>
        <a:xfrm>
          <a:off x="609600" y="3619500"/>
          <a:ext cx="7735380" cy="113363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241300</xdr:colOff>
          <xdr:row>3</xdr:row>
          <xdr:rowOff>114300</xdr:rowOff>
        </xdr:from>
        <xdr:to>
          <xdr:col>15</xdr:col>
          <xdr:colOff>412750</xdr:colOff>
          <xdr:row>17</xdr:row>
          <xdr:rowOff>133350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6"/>
  <sheetViews>
    <sheetView tabSelected="1" view="pageLayout" topLeftCell="A327" zoomScaleNormal="100" zoomScaleSheetLayoutView="110" workbookViewId="0">
      <selection activeCell="F36" sqref="F36"/>
    </sheetView>
  </sheetViews>
  <sheetFormatPr defaultRowHeight="14.5" x14ac:dyDescent="0.35"/>
  <cols>
    <col min="1" max="1" width="16.26953125" customWidth="1"/>
    <col min="2" max="2" width="20.81640625" customWidth="1"/>
    <col min="3" max="4" width="6.81640625" customWidth="1"/>
    <col min="5" max="5" width="52.54296875" customWidth="1"/>
    <col min="6" max="6" width="10.81640625" customWidth="1"/>
    <col min="7" max="7" width="12.81640625" style="10" customWidth="1"/>
    <col min="8" max="8" width="6.1796875" customWidth="1"/>
    <col min="9" max="9" width="7.7265625" customWidth="1"/>
    <col min="10" max="10" width="2.81640625" customWidth="1"/>
  </cols>
  <sheetData>
    <row r="1" spans="1:15" x14ac:dyDescent="0.35">
      <c r="A1" s="4" t="s">
        <v>17</v>
      </c>
      <c r="B1" s="4"/>
      <c r="C1" s="4"/>
      <c r="F1" s="4" t="s">
        <v>341</v>
      </c>
    </row>
    <row r="2" spans="1:15" ht="15" thickBot="1" x14ac:dyDescent="0.4">
      <c r="A2" s="4"/>
      <c r="B2" s="4"/>
      <c r="C2" s="4"/>
      <c r="F2" s="4"/>
    </row>
    <row r="3" spans="1:15" ht="16" thickBot="1" x14ac:dyDescent="0.4">
      <c r="A3" s="53"/>
      <c r="B3" s="52"/>
      <c r="C3" s="52"/>
      <c r="D3" s="52"/>
      <c r="E3" s="52" t="s">
        <v>17</v>
      </c>
      <c r="F3" s="52"/>
      <c r="G3" s="129"/>
      <c r="H3" s="395"/>
      <c r="I3" s="396"/>
    </row>
    <row r="4" spans="1:15" ht="15" thickBot="1" x14ac:dyDescent="0.4"/>
    <row r="5" spans="1:15" ht="16" thickBot="1" x14ac:dyDescent="0.4">
      <c r="A5" s="54" t="s">
        <v>8</v>
      </c>
      <c r="B5" s="165"/>
      <c r="C5" s="404"/>
      <c r="D5" s="405"/>
      <c r="E5" s="406"/>
      <c r="F5" s="170" t="s">
        <v>9</v>
      </c>
      <c r="G5" s="421"/>
      <c r="H5" s="422"/>
      <c r="I5" s="423"/>
      <c r="J5" s="1"/>
      <c r="K5" s="1"/>
      <c r="L5" s="1"/>
      <c r="M5" s="1"/>
      <c r="N5" s="1"/>
      <c r="O5" s="1"/>
    </row>
    <row r="6" spans="1:15" ht="16" thickBot="1" x14ac:dyDescent="0.4">
      <c r="A6" s="3"/>
      <c r="B6" s="3"/>
      <c r="C6" s="3"/>
      <c r="D6" s="1"/>
      <c r="E6" s="1"/>
      <c r="F6" s="1"/>
      <c r="G6" s="159"/>
      <c r="H6" s="169"/>
      <c r="I6" s="169"/>
      <c r="J6" s="1"/>
      <c r="K6" s="1"/>
      <c r="L6" s="1"/>
      <c r="M6" s="1"/>
      <c r="N6" s="1"/>
      <c r="O6" s="1"/>
    </row>
    <row r="7" spans="1:15" ht="16" thickBot="1" x14ac:dyDescent="0.4">
      <c r="A7" s="54" t="s">
        <v>59</v>
      </c>
      <c r="B7" s="165"/>
      <c r="C7" s="404"/>
      <c r="D7" s="405"/>
      <c r="E7" s="406"/>
      <c r="F7" s="171" t="s">
        <v>58</v>
      </c>
      <c r="G7" s="346"/>
      <c r="H7" s="347"/>
      <c r="I7" s="415"/>
      <c r="J7" s="1"/>
      <c r="K7" s="1"/>
      <c r="L7" s="1"/>
      <c r="M7" s="1"/>
      <c r="N7" s="1"/>
      <c r="O7" s="1"/>
    </row>
    <row r="8" spans="1:15" ht="16" thickBot="1" x14ac:dyDescent="0.4">
      <c r="A8" s="3"/>
      <c r="B8" s="3"/>
      <c r="C8" s="3"/>
      <c r="D8" s="1"/>
      <c r="E8" s="1"/>
      <c r="G8" s="160"/>
      <c r="H8" s="158"/>
      <c r="I8" s="158"/>
      <c r="J8" s="1"/>
      <c r="K8" s="1"/>
      <c r="L8" s="1"/>
      <c r="M8" s="1"/>
      <c r="N8" s="1"/>
      <c r="O8" s="1"/>
    </row>
    <row r="9" spans="1:15" s="29" customFormat="1" ht="16" thickBot="1" x14ac:dyDescent="0.4">
      <c r="A9" s="83" t="s">
        <v>79</v>
      </c>
      <c r="B9" s="162"/>
      <c r="C9" s="412"/>
      <c r="D9" s="413"/>
      <c r="E9" s="414"/>
      <c r="F9" s="164" t="s">
        <v>235</v>
      </c>
      <c r="G9" s="421"/>
      <c r="H9" s="422"/>
      <c r="I9" s="423"/>
      <c r="J9" s="30"/>
      <c r="K9" s="30"/>
      <c r="L9" s="30"/>
      <c r="M9" s="30"/>
      <c r="N9" s="30"/>
      <c r="O9" s="30"/>
    </row>
    <row r="10" spans="1:15" s="29" customFormat="1" ht="16" thickBot="1" x14ac:dyDescent="0.4">
      <c r="A10" s="3"/>
      <c r="B10" s="3"/>
      <c r="C10" s="3"/>
      <c r="D10" s="30"/>
      <c r="E10" s="30"/>
      <c r="G10" s="10"/>
      <c r="H10" s="399"/>
      <c r="I10" s="399"/>
      <c r="J10" s="30"/>
      <c r="K10" s="30"/>
      <c r="L10" s="30"/>
      <c r="M10" s="30"/>
      <c r="N10" s="30"/>
      <c r="O10" s="30"/>
    </row>
    <row r="11" spans="1:15" s="29" customFormat="1" ht="16" thickBot="1" x14ac:dyDescent="0.4">
      <c r="A11" s="83" t="s">
        <v>80</v>
      </c>
      <c r="B11" s="84"/>
      <c r="C11" s="424" t="s">
        <v>236</v>
      </c>
      <c r="D11" s="425"/>
      <c r="E11" s="426"/>
      <c r="F11" s="217" t="s">
        <v>73</v>
      </c>
      <c r="G11" s="218"/>
      <c r="H11" s="397"/>
      <c r="I11" s="398"/>
      <c r="J11" s="30"/>
      <c r="K11" s="30"/>
      <c r="L11" s="30"/>
      <c r="M11" s="30"/>
      <c r="N11" s="30"/>
      <c r="O11" s="30"/>
    </row>
    <row r="12" spans="1:15" s="29" customFormat="1" ht="16" thickBot="1" x14ac:dyDescent="0.4">
      <c r="A12" s="3"/>
      <c r="B12" s="3"/>
      <c r="C12" s="3"/>
      <c r="D12" s="30"/>
      <c r="E12" s="30"/>
      <c r="G12" s="10"/>
      <c r="H12" s="55"/>
      <c r="I12" s="55"/>
      <c r="J12" s="30"/>
      <c r="K12" s="30"/>
      <c r="L12" s="30"/>
      <c r="M12" s="30"/>
      <c r="N12" s="30"/>
      <c r="O12" s="30"/>
    </row>
    <row r="13" spans="1:15" ht="16" thickBot="1" x14ac:dyDescent="0.4">
      <c r="A13" s="407" t="s">
        <v>10</v>
      </c>
      <c r="B13" s="408"/>
      <c r="C13" s="409"/>
      <c r="D13" s="410"/>
      <c r="E13" s="411"/>
      <c r="F13" s="400" t="s">
        <v>27</v>
      </c>
      <c r="G13" s="401"/>
      <c r="H13" s="397"/>
      <c r="I13" s="398"/>
      <c r="J13" s="1"/>
      <c r="K13" s="1"/>
      <c r="L13" s="1"/>
      <c r="M13" s="1"/>
      <c r="N13" s="1"/>
      <c r="O13" s="1"/>
    </row>
    <row r="14" spans="1:15" ht="16" thickBot="1" x14ac:dyDescent="0.4">
      <c r="A14" s="3"/>
      <c r="B14" s="3"/>
      <c r="C14" s="3"/>
      <c r="D14" s="1"/>
      <c r="E14" s="2"/>
      <c r="F14" s="1"/>
    </row>
    <row r="15" spans="1:15" ht="16" thickBot="1" x14ac:dyDescent="0.4">
      <c r="A15" s="407" t="s">
        <v>6</v>
      </c>
      <c r="B15" s="408"/>
      <c r="C15" s="404"/>
      <c r="D15" s="405"/>
      <c r="E15" s="406"/>
      <c r="F15" s="402" t="s">
        <v>11</v>
      </c>
      <c r="G15" s="403"/>
      <c r="H15" s="397"/>
      <c r="I15" s="398"/>
    </row>
    <row r="16" spans="1:15" ht="16" thickBot="1" x14ac:dyDescent="0.4">
      <c r="A16" s="3"/>
      <c r="B16" s="3"/>
      <c r="C16" s="3"/>
      <c r="D16" s="1"/>
      <c r="E16" s="2"/>
      <c r="F16" s="1"/>
    </row>
    <row r="17" spans="1:9" ht="16" thickBot="1" x14ac:dyDescent="0.4">
      <c r="A17" s="54" t="s">
        <v>13</v>
      </c>
      <c r="B17" s="165"/>
      <c r="C17" s="404"/>
      <c r="D17" s="405"/>
      <c r="E17" s="406"/>
      <c r="F17" s="431" t="s">
        <v>12</v>
      </c>
      <c r="G17" s="432"/>
      <c r="H17" s="419"/>
      <c r="I17" s="420"/>
    </row>
    <row r="18" spans="1:9" ht="16" thickBot="1" x14ac:dyDescent="0.4">
      <c r="A18" s="3"/>
      <c r="B18" s="3"/>
      <c r="C18" s="3"/>
      <c r="D18" s="1"/>
      <c r="E18" s="1"/>
      <c r="F18" s="1"/>
      <c r="H18" s="155"/>
      <c r="I18" s="156"/>
    </row>
    <row r="19" spans="1:9" ht="16" thickBot="1" x14ac:dyDescent="0.4">
      <c r="A19" s="56" t="s">
        <v>14</v>
      </c>
      <c r="B19" s="166"/>
      <c r="C19" s="438"/>
      <c r="D19" s="439"/>
      <c r="E19" s="440"/>
      <c r="F19" s="167" t="s">
        <v>72</v>
      </c>
      <c r="G19" s="130"/>
      <c r="H19" s="419"/>
      <c r="I19" s="420"/>
    </row>
    <row r="20" spans="1:9" s="29" customFormat="1" ht="15" thickBot="1" x14ac:dyDescent="0.4">
      <c r="A20" s="427"/>
      <c r="B20" s="428"/>
      <c r="C20" s="441"/>
      <c r="D20" s="442"/>
      <c r="E20" s="443"/>
      <c r="F20" s="172" t="s">
        <v>71</v>
      </c>
      <c r="G20" s="131"/>
      <c r="H20" s="419"/>
      <c r="I20" s="420"/>
    </row>
    <row r="21" spans="1:9" ht="15" thickBot="1" x14ac:dyDescent="0.4">
      <c r="A21" s="429"/>
      <c r="B21" s="430"/>
      <c r="C21" s="444"/>
      <c r="D21" s="445"/>
      <c r="E21" s="446"/>
      <c r="F21" s="173" t="s">
        <v>86</v>
      </c>
      <c r="G21" s="132"/>
      <c r="H21" s="419"/>
      <c r="I21" s="420"/>
    </row>
    <row r="22" spans="1:9" ht="18" customHeight="1" thickBot="1" x14ac:dyDescent="0.4">
      <c r="A22" s="436"/>
      <c r="B22" s="436"/>
      <c r="C22" s="436"/>
      <c r="D22" s="436"/>
      <c r="E22" s="437"/>
      <c r="F22" s="437"/>
    </row>
    <row r="23" spans="1:9" ht="19" thickBot="1" x14ac:dyDescent="0.5">
      <c r="B23" s="433" t="s">
        <v>15</v>
      </c>
      <c r="C23" s="434"/>
      <c r="D23" s="434"/>
      <c r="E23" s="434" t="s">
        <v>16</v>
      </c>
      <c r="F23" s="435"/>
    </row>
    <row r="32" spans="1:9" ht="15" thickBot="1" x14ac:dyDescent="0.4"/>
    <row r="33" spans="1:9" x14ac:dyDescent="0.35">
      <c r="A33" s="447" t="s">
        <v>26</v>
      </c>
      <c r="B33" s="448"/>
      <c r="C33" s="448"/>
      <c r="D33" s="448"/>
      <c r="E33" s="448"/>
      <c r="F33" s="448"/>
      <c r="G33" s="448"/>
      <c r="H33" s="448"/>
      <c r="I33" s="449"/>
    </row>
    <row r="34" spans="1:9" ht="61.5" customHeight="1" x14ac:dyDescent="0.35">
      <c r="A34" s="251" t="s">
        <v>18</v>
      </c>
      <c r="B34" s="251" t="s">
        <v>19</v>
      </c>
      <c r="C34" s="251" t="s">
        <v>25</v>
      </c>
      <c r="D34" s="251" t="s">
        <v>23</v>
      </c>
      <c r="E34" s="251" t="s">
        <v>20</v>
      </c>
      <c r="F34" s="251" t="s">
        <v>24</v>
      </c>
      <c r="G34" s="251" t="s">
        <v>21</v>
      </c>
      <c r="H34" s="416" t="s">
        <v>22</v>
      </c>
      <c r="I34" s="416"/>
    </row>
    <row r="35" spans="1:9" s="157" customFormat="1" ht="20" x14ac:dyDescent="0.4">
      <c r="A35" s="391" t="s">
        <v>0</v>
      </c>
      <c r="B35" s="392"/>
      <c r="C35" s="392"/>
      <c r="D35" s="392"/>
      <c r="E35" s="392"/>
      <c r="F35" s="392"/>
      <c r="G35" s="392"/>
      <c r="H35" s="392"/>
      <c r="I35" s="393"/>
    </row>
    <row r="36" spans="1:9" ht="68.5" customHeight="1" x14ac:dyDescent="0.35">
      <c r="A36" s="417" t="s">
        <v>0</v>
      </c>
      <c r="B36" s="313" t="s">
        <v>1</v>
      </c>
      <c r="C36" s="308"/>
      <c r="D36" s="316"/>
      <c r="E36" s="273" t="s">
        <v>94</v>
      </c>
      <c r="F36" s="219"/>
      <c r="G36" s="222"/>
      <c r="H36" s="394"/>
      <c r="I36" s="394"/>
    </row>
    <row r="37" spans="1:9" ht="30" hidden="1" customHeight="1" x14ac:dyDescent="0.35">
      <c r="A37" s="418"/>
      <c r="B37" s="314"/>
      <c r="C37" s="309"/>
      <c r="D37" s="317"/>
      <c r="E37" s="273" t="s">
        <v>95</v>
      </c>
      <c r="F37" s="292"/>
      <c r="G37" s="222"/>
      <c r="H37" s="293"/>
      <c r="I37" s="294"/>
    </row>
    <row r="38" spans="1:9" ht="30" hidden="1" customHeight="1" x14ac:dyDescent="0.35">
      <c r="A38" s="418"/>
      <c r="B38" s="314"/>
      <c r="C38" s="309"/>
      <c r="D38" s="317"/>
      <c r="E38" s="273" t="s">
        <v>96</v>
      </c>
      <c r="F38" s="292"/>
      <c r="G38" s="222"/>
      <c r="H38" s="293"/>
      <c r="I38" s="294"/>
    </row>
    <row r="39" spans="1:9" s="189" customFormat="1" ht="28.5" hidden="1" customHeight="1" x14ac:dyDescent="0.35">
      <c r="A39" s="219"/>
      <c r="B39" s="220"/>
      <c r="C39" s="219"/>
      <c r="D39" s="221"/>
      <c r="E39" s="220"/>
      <c r="F39" s="219"/>
      <c r="G39" s="220"/>
      <c r="H39" s="358"/>
      <c r="I39" s="360"/>
    </row>
    <row r="40" spans="1:9" s="174" customFormat="1" ht="7.5" customHeight="1" x14ac:dyDescent="0.35">
      <c r="A40" s="178"/>
      <c r="B40" s="179"/>
      <c r="C40" s="181"/>
      <c r="D40" s="181"/>
      <c r="E40" s="184"/>
      <c r="F40" s="181"/>
      <c r="G40" s="182"/>
      <c r="H40" s="181"/>
      <c r="I40" s="183"/>
    </row>
    <row r="41" spans="1:9" ht="51" customHeight="1" x14ac:dyDescent="0.35">
      <c r="A41" s="417" t="s">
        <v>0</v>
      </c>
      <c r="B41" s="313" t="s">
        <v>2</v>
      </c>
      <c r="C41" s="308">
        <v>4</v>
      </c>
      <c r="D41" s="316">
        <v>5</v>
      </c>
      <c r="E41" s="273" t="s">
        <v>321</v>
      </c>
      <c r="F41" s="219"/>
      <c r="G41" s="222"/>
      <c r="H41" s="394"/>
      <c r="I41" s="394"/>
    </row>
    <row r="42" spans="1:9" ht="32.25" hidden="1" customHeight="1" x14ac:dyDescent="0.35">
      <c r="A42" s="418"/>
      <c r="B42" s="314"/>
      <c r="C42" s="309"/>
      <c r="D42" s="317"/>
      <c r="E42" s="204" t="s">
        <v>97</v>
      </c>
      <c r="F42" s="219"/>
      <c r="G42" s="222"/>
      <c r="H42" s="394"/>
      <c r="I42" s="394"/>
    </row>
    <row r="43" spans="1:9" ht="30" hidden="1" customHeight="1" x14ac:dyDescent="0.35">
      <c r="A43" s="418"/>
      <c r="B43" s="314"/>
      <c r="C43" s="309"/>
      <c r="D43" s="317"/>
      <c r="E43" s="204" t="str">
        <f>"c) Contractual agreements in place with the " &amp;  IF(Sheet1!$G$9="","venue",Sheet1!$G$9) &amp; "."</f>
        <v>c) Contractual agreements in place with the venue.</v>
      </c>
      <c r="F43" s="219"/>
      <c r="G43" s="222"/>
      <c r="H43" s="394"/>
      <c r="I43" s="394"/>
    </row>
    <row r="44" spans="1:9" s="175" customFormat="1" ht="27.75" hidden="1" customHeight="1" x14ac:dyDescent="0.35">
      <c r="A44" s="219"/>
      <c r="B44" s="220"/>
      <c r="C44" s="219"/>
      <c r="D44" s="219"/>
      <c r="E44" s="220"/>
      <c r="F44" s="219"/>
      <c r="G44" s="220"/>
      <c r="H44" s="358"/>
      <c r="I44" s="360"/>
    </row>
    <row r="45" spans="1:9" s="175" customFormat="1" ht="20" x14ac:dyDescent="0.4">
      <c r="A45" s="391" t="s">
        <v>237</v>
      </c>
      <c r="B45" s="392"/>
      <c r="C45" s="392"/>
      <c r="D45" s="392"/>
      <c r="E45" s="392"/>
      <c r="F45" s="392"/>
      <c r="G45" s="392"/>
      <c r="H45" s="392"/>
      <c r="I45" s="393"/>
    </row>
    <row r="46" spans="1:9" ht="79.5" customHeight="1" x14ac:dyDescent="0.35">
      <c r="A46" s="313" t="s">
        <v>28</v>
      </c>
      <c r="B46" s="313" t="s">
        <v>290</v>
      </c>
      <c r="C46" s="308"/>
      <c r="D46" s="308"/>
      <c r="E46" s="204" t="s">
        <v>98</v>
      </c>
      <c r="F46" s="219"/>
      <c r="G46" s="222"/>
      <c r="H46" s="394"/>
      <c r="I46" s="394"/>
    </row>
    <row r="47" spans="1:9" ht="60.75" customHeight="1" x14ac:dyDescent="0.35">
      <c r="A47" s="314"/>
      <c r="B47" s="314"/>
      <c r="C47" s="309"/>
      <c r="D47" s="309"/>
      <c r="E47" s="273" t="s">
        <v>99</v>
      </c>
      <c r="F47" s="219"/>
      <c r="G47" s="222"/>
      <c r="H47" s="394"/>
      <c r="I47" s="394"/>
    </row>
    <row r="48" spans="1:9" ht="93" customHeight="1" x14ac:dyDescent="0.35">
      <c r="A48" s="180"/>
      <c r="B48" s="176"/>
      <c r="C48" s="309"/>
      <c r="D48" s="309"/>
      <c r="E48" s="204" t="s">
        <v>100</v>
      </c>
      <c r="F48" s="219"/>
      <c r="G48" s="222"/>
      <c r="H48" s="394"/>
      <c r="I48" s="394"/>
    </row>
    <row r="49" spans="1:9" ht="30.75" customHeight="1" x14ac:dyDescent="0.35">
      <c r="A49" s="180"/>
      <c r="B49" s="37"/>
      <c r="C49" s="309"/>
      <c r="D49" s="309"/>
      <c r="E49" s="204" t="s">
        <v>101</v>
      </c>
      <c r="F49" s="219"/>
      <c r="G49" s="222"/>
      <c r="H49" s="394"/>
      <c r="I49" s="394"/>
    </row>
    <row r="50" spans="1:9" ht="21" customHeight="1" x14ac:dyDescent="0.35">
      <c r="A50" s="180"/>
      <c r="B50" s="177"/>
      <c r="C50" s="309"/>
      <c r="D50" s="309"/>
      <c r="E50" s="204" t="str">
        <f xml:space="preserve"> "e) " &amp; IF(Sheet1!$G$9="","Venue",Sheet1!$G$9) &amp; " map supplied to teachers. Venue clearly signed."</f>
        <v>e) Venue map supplied to teachers. Venue clearly signed.</v>
      </c>
      <c r="F50" s="219"/>
      <c r="G50" s="222"/>
      <c r="H50" s="394"/>
      <c r="I50" s="394"/>
    </row>
    <row r="51" spans="1:9" ht="45.75" hidden="1" customHeight="1" x14ac:dyDescent="0.35">
      <c r="A51" s="279"/>
      <c r="B51" s="280"/>
      <c r="C51" s="309"/>
      <c r="D51" s="309"/>
      <c r="E51" s="278" t="s">
        <v>102</v>
      </c>
      <c r="F51" s="219"/>
      <c r="G51" s="222"/>
      <c r="H51" s="394"/>
      <c r="I51" s="394"/>
    </row>
    <row r="52" spans="1:9" ht="23.25" hidden="1" customHeight="1" x14ac:dyDescent="0.35">
      <c r="A52" s="277"/>
      <c r="B52" s="277"/>
      <c r="C52" s="310"/>
      <c r="D52" s="310"/>
      <c r="E52" s="204" t="s">
        <v>103</v>
      </c>
      <c r="F52" s="219"/>
      <c r="G52" s="222"/>
      <c r="H52" s="394"/>
      <c r="I52" s="394"/>
    </row>
    <row r="53" spans="1:9" s="175" customFormat="1" ht="45" hidden="1" customHeight="1" x14ac:dyDescent="0.35">
      <c r="A53" s="220"/>
      <c r="B53" s="220"/>
      <c r="C53" s="219"/>
      <c r="D53" s="219"/>
      <c r="E53" s="220"/>
      <c r="F53" s="219"/>
      <c r="G53" s="220"/>
      <c r="H53" s="358"/>
      <c r="I53" s="360"/>
    </row>
    <row r="54" spans="1:9" s="175" customFormat="1" ht="20" x14ac:dyDescent="0.4">
      <c r="A54" s="391" t="s">
        <v>238</v>
      </c>
      <c r="B54" s="392"/>
      <c r="C54" s="392"/>
      <c r="D54" s="392"/>
      <c r="E54" s="392"/>
      <c r="F54" s="392"/>
      <c r="G54" s="392"/>
      <c r="H54" s="392"/>
      <c r="I54" s="393"/>
    </row>
    <row r="55" spans="1:9" ht="76.5" customHeight="1" x14ac:dyDescent="0.35">
      <c r="A55" s="313" t="str">
        <f>IF(Sheet1!$G$9="","Venue",Sheet1!$G$9) &amp;  " - Access/ Egress Registration and sign out procedres on arrival and departure"</f>
        <v>Venue - Access/ Egress Registration and sign out procedres on arrival and departure</v>
      </c>
      <c r="B55" s="388" t="s">
        <v>32</v>
      </c>
      <c r="C55" s="308"/>
      <c r="D55" s="308"/>
      <c r="E55" s="204" t="str">
        <f>"a) " &amp; IF(Sheet1!$G$9="","Venue",Sheet1!$G$9) &amp; " Map and Risk Assessment information and evacuation plan communicated to participating schools via teacher’s handbook and email. All staff/ teachers/ parents advised of correct access and egress points."</f>
        <v>a) Venue Map and Risk Assessment information and evacuation plan communicated to participating schools via teacher’s handbook and email. All staff/ teachers/ parents advised of correct access and egress points.</v>
      </c>
      <c r="F55" s="219"/>
      <c r="G55" s="222"/>
      <c r="H55" s="394"/>
      <c r="I55" s="394"/>
    </row>
    <row r="56" spans="1:9" ht="18.75" customHeight="1" x14ac:dyDescent="0.35">
      <c r="A56" s="314"/>
      <c r="B56" s="389"/>
      <c r="C56" s="309"/>
      <c r="D56" s="309"/>
      <c r="E56" s="204" t="s">
        <v>104</v>
      </c>
      <c r="F56" s="219"/>
      <c r="G56" s="222"/>
      <c r="H56" s="394"/>
      <c r="I56" s="394"/>
    </row>
    <row r="57" spans="1:9" ht="48" customHeight="1" x14ac:dyDescent="0.35">
      <c r="A57" s="314"/>
      <c r="B57" s="389"/>
      <c r="C57" s="309"/>
      <c r="D57" s="309"/>
      <c r="E57" s="204" t="s">
        <v>291</v>
      </c>
      <c r="F57" s="219"/>
      <c r="G57" s="222"/>
      <c r="H57" s="394"/>
      <c r="I57" s="394"/>
    </row>
    <row r="58" spans="1:9" s="29" customFormat="1" ht="63.75" hidden="1" customHeight="1" x14ac:dyDescent="0.35">
      <c r="A58" s="314"/>
      <c r="B58" s="389"/>
      <c r="C58" s="309"/>
      <c r="D58" s="309"/>
      <c r="E58" s="204" t="s">
        <v>202</v>
      </c>
      <c r="F58" s="219"/>
      <c r="G58" s="222"/>
      <c r="H58" s="394"/>
      <c r="I58" s="394"/>
    </row>
    <row r="59" spans="1:9" ht="46.5" customHeight="1" x14ac:dyDescent="0.35">
      <c r="A59" s="314"/>
      <c r="B59" s="389"/>
      <c r="C59" s="309"/>
      <c r="D59" s="309"/>
      <c r="E59" s="204" t="s">
        <v>232</v>
      </c>
      <c r="F59" s="219"/>
      <c r="G59" s="222"/>
      <c r="H59" s="394"/>
      <c r="I59" s="394"/>
    </row>
    <row r="60" spans="1:9" ht="34.5" customHeight="1" x14ac:dyDescent="0.35">
      <c r="A60" s="314"/>
      <c r="B60" s="389"/>
      <c r="C60" s="309"/>
      <c r="D60" s="309"/>
      <c r="E60" s="204" t="s">
        <v>105</v>
      </c>
      <c r="F60" s="219"/>
      <c r="G60" s="222"/>
      <c r="H60" s="394"/>
      <c r="I60" s="394"/>
    </row>
    <row r="61" spans="1:9" s="7" customFormat="1" ht="63.75" customHeight="1" x14ac:dyDescent="0.35">
      <c r="A61" s="40"/>
      <c r="B61" s="40"/>
      <c r="C61" s="309"/>
      <c r="D61" s="309"/>
      <c r="E61" s="273" t="s">
        <v>106</v>
      </c>
      <c r="F61" s="219"/>
      <c r="G61" s="222"/>
      <c r="H61" s="394"/>
      <c r="I61" s="394"/>
    </row>
    <row r="62" spans="1:9" s="189" customFormat="1" ht="63.75" hidden="1" customHeight="1" x14ac:dyDescent="0.35">
      <c r="A62" s="161"/>
      <c r="B62" s="39"/>
      <c r="C62" s="310"/>
      <c r="D62" s="310"/>
      <c r="E62" s="273" t="s">
        <v>108</v>
      </c>
      <c r="F62" s="268"/>
      <c r="G62" s="222"/>
      <c r="H62" s="275"/>
      <c r="I62" s="276"/>
    </row>
    <row r="63" spans="1:9" s="189" customFormat="1" ht="96.75" hidden="1" customHeight="1" x14ac:dyDescent="0.35">
      <c r="A63" s="264"/>
      <c r="B63" s="311"/>
      <c r="C63" s="308"/>
      <c r="D63" s="308"/>
      <c r="E63" s="273" t="s">
        <v>109</v>
      </c>
      <c r="F63" s="268"/>
      <c r="G63" s="222"/>
      <c r="H63" s="275"/>
      <c r="I63" s="276"/>
    </row>
    <row r="64" spans="1:9" s="189" customFormat="1" ht="106.5" customHeight="1" x14ac:dyDescent="0.35">
      <c r="A64" s="40"/>
      <c r="B64" s="312"/>
      <c r="C64" s="310"/>
      <c r="D64" s="310"/>
      <c r="E64" s="273" t="s">
        <v>327</v>
      </c>
      <c r="F64" s="268"/>
      <c r="G64" s="222"/>
      <c r="H64" s="275"/>
      <c r="I64" s="276"/>
    </row>
    <row r="65" spans="1:9" s="175" customFormat="1" ht="31.5" hidden="1" customHeight="1" x14ac:dyDescent="0.35">
      <c r="A65" s="220"/>
      <c r="B65" s="220"/>
      <c r="C65" s="219"/>
      <c r="D65" s="219"/>
      <c r="E65" s="220"/>
      <c r="F65" s="219"/>
      <c r="G65" s="220"/>
      <c r="H65" s="358"/>
      <c r="I65" s="360"/>
    </row>
    <row r="66" spans="1:9" s="29" customFormat="1" ht="6.75" customHeight="1" x14ac:dyDescent="0.35">
      <c r="A66" s="215"/>
      <c r="B66" s="206"/>
      <c r="C66" s="212"/>
      <c r="D66" s="212"/>
      <c r="E66" s="212"/>
      <c r="F66" s="212"/>
      <c r="G66" s="212"/>
      <c r="H66" s="212"/>
      <c r="I66" s="214"/>
    </row>
    <row r="67" spans="1:9" ht="33" customHeight="1" x14ac:dyDescent="0.35">
      <c r="A67" s="388" t="str">
        <f>IF(Sheet1!$G$9="","Venue",Sheet1!$G$9) &amp;  " - Emergency Services required"</f>
        <v>Venue - Emergency Services required</v>
      </c>
      <c r="B67" s="386" t="s">
        <v>34</v>
      </c>
      <c r="C67" s="308"/>
      <c r="D67" s="316"/>
      <c r="E67" s="204" t="s">
        <v>110</v>
      </c>
      <c r="F67" s="219"/>
      <c r="G67" s="222"/>
      <c r="H67" s="394"/>
      <c r="I67" s="394"/>
    </row>
    <row r="68" spans="1:9" ht="30" hidden="1" customHeight="1" x14ac:dyDescent="0.35">
      <c r="A68" s="390"/>
      <c r="B68" s="387"/>
      <c r="C68" s="309"/>
      <c r="D68" s="317"/>
      <c r="E68" s="204" t="s">
        <v>111</v>
      </c>
      <c r="F68" s="219"/>
      <c r="G68" s="222"/>
      <c r="H68" s="394"/>
      <c r="I68" s="394"/>
    </row>
    <row r="69" spans="1:9" s="189" customFormat="1" ht="27.75" hidden="1" customHeight="1" x14ac:dyDescent="0.35">
      <c r="A69" s="220"/>
      <c r="B69" s="220"/>
      <c r="C69" s="219"/>
      <c r="D69" s="219"/>
      <c r="E69" s="220"/>
      <c r="F69" s="219"/>
      <c r="G69" s="220"/>
      <c r="H69" s="358"/>
      <c r="I69" s="360"/>
    </row>
    <row r="70" spans="1:9" s="189" customFormat="1" ht="6.75" customHeight="1" x14ac:dyDescent="0.35">
      <c r="A70" s="215"/>
      <c r="B70" s="206"/>
      <c r="C70" s="212"/>
      <c r="D70" s="212"/>
      <c r="E70" s="212"/>
      <c r="F70" s="212"/>
      <c r="G70" s="212"/>
      <c r="H70" s="212"/>
      <c r="I70" s="214"/>
    </row>
    <row r="71" spans="1:9" ht="29" x14ac:dyDescent="0.35">
      <c r="A71" s="313" t="str">
        <f>IF(Sheet1!$G$9="","Venue",Sheet1!$G$9) &amp;  " – injury due to crush or panic"</f>
        <v>Venue – injury due to crush or panic</v>
      </c>
      <c r="B71" s="323" t="s">
        <v>36</v>
      </c>
      <c r="C71" s="308"/>
      <c r="D71" s="316"/>
      <c r="E71" s="204" t="str">
        <f>"a) " &amp; IF(Sheet1!$G$9="","Venue",Sheet1!$G$9) &amp; " Map and site specific risk asessment information and evacuation plan communicated to participating schools"</f>
        <v>a) Venue Map and site specific risk asessment information and evacuation plan communicated to participating schools</v>
      </c>
      <c r="F71" s="219"/>
      <c r="G71" s="222"/>
      <c r="H71" s="394"/>
      <c r="I71" s="394"/>
    </row>
    <row r="72" spans="1:9" ht="29" hidden="1" x14ac:dyDescent="0.35">
      <c r="A72" s="314"/>
      <c r="B72" s="324"/>
      <c r="C72" s="309"/>
      <c r="D72" s="317"/>
      <c r="E72" s="204" t="str">
        <f>"b) " &amp; IF(Sheet1!$G$9="","Venue",Sheet1!$G$9) &amp; " evacuation plan information disseminated to production staff at induction meeting."</f>
        <v>b) Venue evacuation plan information disseminated to production staff at induction meeting.</v>
      </c>
      <c r="F72" s="219"/>
      <c r="G72" s="222"/>
      <c r="H72" s="394"/>
      <c r="I72" s="394"/>
    </row>
    <row r="73" spans="1:9" ht="60.75" hidden="1" customHeight="1" x14ac:dyDescent="0.35">
      <c r="A73" s="314"/>
      <c r="B73" s="324"/>
      <c r="C73" s="309"/>
      <c r="D73" s="317"/>
      <c r="E73" s="204" t="str">
        <f>"c) " &amp; IF(Sheet1!$G$9="","Venue",Sheet1!$G$9) &amp; " evacuation policies and procedures explained to teachers/coordinators and students by the Production Manager and production staff on their arrival at the venue."</f>
        <v>c) Venue evacuation policies and procedures explained to teachers/coordinators and students by the Production Manager and production staff on their arrival at the venue.</v>
      </c>
      <c r="F73" s="219"/>
      <c r="G73" s="222"/>
      <c r="H73" s="394"/>
      <c r="I73" s="394"/>
    </row>
    <row r="74" spans="1:9" ht="78.75" hidden="1" customHeight="1" x14ac:dyDescent="0.35">
      <c r="A74" s="314"/>
      <c r="B74" s="324"/>
      <c r="C74" s="309"/>
      <c r="D74" s="317"/>
      <c r="E74" s="204" t="s">
        <v>112</v>
      </c>
      <c r="F74" s="219"/>
      <c r="G74" s="222"/>
      <c r="H74" s="394"/>
      <c r="I74" s="394"/>
    </row>
    <row r="75" spans="1:9" ht="44.25" customHeight="1" x14ac:dyDescent="0.35">
      <c r="A75" s="314"/>
      <c r="B75" s="324"/>
      <c r="C75" s="309"/>
      <c r="D75" s="317"/>
      <c r="E75" s="204" t="s">
        <v>328</v>
      </c>
      <c r="F75" s="219"/>
      <c r="G75" s="222"/>
      <c r="H75" s="394"/>
      <c r="I75" s="394"/>
    </row>
    <row r="76" spans="1:9" s="29" customFormat="1" ht="31.5" customHeight="1" x14ac:dyDescent="0.35">
      <c r="A76" s="314"/>
      <c r="B76" s="324"/>
      <c r="C76" s="309"/>
      <c r="D76" s="317"/>
      <c r="E76" s="266" t="s">
        <v>114</v>
      </c>
      <c r="F76" s="219"/>
      <c r="G76" s="222"/>
      <c r="H76" s="394"/>
      <c r="I76" s="394"/>
    </row>
    <row r="77" spans="1:9" s="189" customFormat="1" ht="45" hidden="1" customHeight="1" x14ac:dyDescent="0.35">
      <c r="A77" s="220"/>
      <c r="B77" s="220"/>
      <c r="C77" s="219"/>
      <c r="D77" s="219"/>
      <c r="E77" s="220"/>
      <c r="F77" s="219"/>
      <c r="G77" s="220"/>
      <c r="H77" s="358"/>
      <c r="I77" s="360"/>
    </row>
    <row r="78" spans="1:9" ht="7.5" customHeight="1" x14ac:dyDescent="0.35">
      <c r="A78" s="213"/>
      <c r="B78" s="211"/>
      <c r="C78" s="212"/>
      <c r="D78" s="212"/>
      <c r="E78" s="207"/>
      <c r="F78" s="212"/>
      <c r="G78" s="208"/>
      <c r="H78" s="209"/>
      <c r="I78" s="210"/>
    </row>
    <row r="79" spans="1:9" ht="51.75" customHeight="1" x14ac:dyDescent="0.35">
      <c r="A79" s="323" t="str">
        <f>IF(Sheet1!$G$9="","Venue",Sheet1!$G$9) &amp;  " - Terrorism"</f>
        <v>Venue - Terrorism</v>
      </c>
      <c r="B79" s="321" t="s">
        <v>37</v>
      </c>
      <c r="C79" s="308"/>
      <c r="D79" s="316"/>
      <c r="E79" s="204" t="s">
        <v>293</v>
      </c>
      <c r="F79" s="219"/>
      <c r="G79" s="220"/>
      <c r="H79" s="381"/>
      <c r="I79" s="381"/>
    </row>
    <row r="80" spans="1:9" ht="62.25" customHeight="1" x14ac:dyDescent="0.35">
      <c r="A80" s="324"/>
      <c r="B80" s="322"/>
      <c r="C80" s="309"/>
      <c r="D80" s="317"/>
      <c r="E80" s="273" t="s">
        <v>322</v>
      </c>
      <c r="F80" s="219"/>
      <c r="G80" s="220"/>
      <c r="H80" s="381"/>
      <c r="I80" s="381"/>
    </row>
    <row r="81" spans="1:9" ht="24.75" hidden="1" customHeight="1" x14ac:dyDescent="0.35">
      <c r="A81" s="324"/>
      <c r="B81" s="322"/>
      <c r="C81" s="309"/>
      <c r="D81" s="317"/>
      <c r="E81" s="204" t="s">
        <v>115</v>
      </c>
      <c r="F81" s="219"/>
      <c r="G81" s="220"/>
      <c r="H81" s="381"/>
      <c r="I81" s="381"/>
    </row>
    <row r="82" spans="1:9" ht="35.25" hidden="1" customHeight="1" x14ac:dyDescent="0.35">
      <c r="A82" s="324"/>
      <c r="B82" s="322"/>
      <c r="C82" s="309"/>
      <c r="D82" s="317"/>
      <c r="E82" s="204" t="s">
        <v>295</v>
      </c>
      <c r="F82" s="219"/>
      <c r="G82" s="220"/>
      <c r="H82" s="381"/>
      <c r="I82" s="381"/>
    </row>
    <row r="83" spans="1:9" ht="17.25" hidden="1" customHeight="1" x14ac:dyDescent="0.35">
      <c r="A83" s="324"/>
      <c r="B83" s="322"/>
      <c r="C83" s="309"/>
      <c r="D83" s="317"/>
      <c r="E83" s="204" t="s">
        <v>296</v>
      </c>
      <c r="F83" s="219"/>
      <c r="G83" s="220"/>
      <c r="H83" s="381"/>
      <c r="I83" s="381"/>
    </row>
    <row r="84" spans="1:9" s="189" customFormat="1" ht="17.25" hidden="1" customHeight="1" x14ac:dyDescent="0.35">
      <c r="A84" s="324"/>
      <c r="B84" s="322"/>
      <c r="C84" s="309"/>
      <c r="D84" s="317"/>
      <c r="E84" s="273" t="s">
        <v>297</v>
      </c>
      <c r="F84" s="268"/>
      <c r="G84" s="220"/>
      <c r="H84" s="358"/>
      <c r="I84" s="360"/>
    </row>
    <row r="85" spans="1:9" ht="24.75" hidden="1" customHeight="1" x14ac:dyDescent="0.35">
      <c r="A85" s="324"/>
      <c r="B85" s="322"/>
      <c r="C85" s="309"/>
      <c r="D85" s="317"/>
      <c r="E85" s="273" t="s">
        <v>298</v>
      </c>
      <c r="F85" s="219"/>
      <c r="G85" s="220"/>
      <c r="H85" s="381"/>
      <c r="I85" s="381"/>
    </row>
    <row r="86" spans="1:9" s="189" customFormat="1" ht="35.25" hidden="1" customHeight="1" x14ac:dyDescent="0.35">
      <c r="A86" s="220"/>
      <c r="B86" s="220"/>
      <c r="C86" s="219"/>
      <c r="D86" s="219"/>
      <c r="E86" s="220"/>
      <c r="F86" s="225"/>
      <c r="G86" s="220"/>
      <c r="H86" s="358"/>
      <c r="I86" s="360"/>
    </row>
    <row r="87" spans="1:9" s="189" customFormat="1" ht="7.5" customHeight="1" x14ac:dyDescent="0.35">
      <c r="A87" s="213"/>
      <c r="B87" s="211"/>
      <c r="C87" s="212"/>
      <c r="D87" s="212"/>
      <c r="E87" s="207"/>
      <c r="F87" s="212"/>
      <c r="G87" s="208"/>
      <c r="H87" s="209"/>
      <c r="I87" s="210"/>
    </row>
    <row r="88" spans="1:9" ht="50.25" hidden="1" customHeight="1" x14ac:dyDescent="0.35">
      <c r="A88" s="318" t="str">
        <f>IF(Sheet1!$G$9="","Venue",Sheet1!$G$9) &amp;  " – Fire"</f>
        <v>Venue – Fire</v>
      </c>
      <c r="B88" s="289" t="s">
        <v>38</v>
      </c>
      <c r="C88" s="308"/>
      <c r="D88" s="316"/>
      <c r="E88" s="204" t="str">
        <f>"a) " &amp; IF(Sheet1!$G$9="","Venue",Sheet1!$G$9) &amp; " and Risk Assessment information and evacuation plan communicated to participating schools via email and teachers handbook."</f>
        <v>a) Venue and Risk Assessment information and evacuation plan communicated to participating schools via email and teachers handbook.</v>
      </c>
      <c r="F88" s="219"/>
      <c r="G88" s="220"/>
      <c r="H88" s="381"/>
      <c r="I88" s="381"/>
    </row>
    <row r="89" spans="1:9" ht="41.25" hidden="1" customHeight="1" x14ac:dyDescent="0.35">
      <c r="A89" s="319"/>
      <c r="B89" s="290"/>
      <c r="C89" s="309"/>
      <c r="D89" s="317"/>
      <c r="E89" s="204" t="s">
        <v>116</v>
      </c>
      <c r="F89" s="219"/>
      <c r="G89" s="220"/>
      <c r="H89" s="381"/>
      <c r="I89" s="381"/>
    </row>
    <row r="90" spans="1:9" s="29" customFormat="1" ht="42" hidden="1" customHeight="1" x14ac:dyDescent="0.35">
      <c r="A90" s="320"/>
      <c r="B90" s="290"/>
      <c r="C90" s="309"/>
      <c r="D90" s="317"/>
      <c r="E90" s="204" t="s">
        <v>117</v>
      </c>
      <c r="F90" s="219"/>
      <c r="G90" s="220"/>
      <c r="H90" s="381"/>
      <c r="I90" s="381"/>
    </row>
    <row r="91" spans="1:9" ht="30.75" customHeight="1" x14ac:dyDescent="0.35">
      <c r="A91" s="318" t="str">
        <f>IF(Sheet1!$G$9="","Venue",Sheet1!$G$9) &amp;  " – Fire"</f>
        <v>Venue – Fire</v>
      </c>
      <c r="B91" s="289" t="s">
        <v>38</v>
      </c>
      <c r="C91" s="309"/>
      <c r="D91" s="317"/>
      <c r="E91" s="204" t="str">
        <f>"a) " &amp; IF(Sheet1!$G$9="","Venue",Sheet1!$G$9) &amp; " has a fully compliant sprinkle system in operation."</f>
        <v>a) Venue has a fully compliant sprinkle system in operation.</v>
      </c>
      <c r="F91" s="219"/>
      <c r="G91" s="220"/>
      <c r="H91" s="381"/>
      <c r="I91" s="381"/>
    </row>
    <row r="92" spans="1:9" ht="39" customHeight="1" x14ac:dyDescent="0.35">
      <c r="A92" s="319"/>
      <c r="B92" s="290"/>
      <c r="C92" s="309"/>
      <c r="D92" s="317"/>
      <c r="E92" s="273" t="s">
        <v>323</v>
      </c>
      <c r="F92" s="219"/>
      <c r="G92" s="220"/>
      <c r="H92" s="381"/>
      <c r="I92" s="381"/>
    </row>
    <row r="93" spans="1:9" s="189" customFormat="1" ht="45" hidden="1" customHeight="1" x14ac:dyDescent="0.35">
      <c r="A93" s="320"/>
      <c r="B93" s="220"/>
      <c r="C93" s="219"/>
      <c r="D93" s="219"/>
      <c r="E93" s="220"/>
      <c r="F93" s="225"/>
      <c r="G93" s="220"/>
      <c r="H93" s="358"/>
      <c r="I93" s="360"/>
    </row>
    <row r="94" spans="1:9" s="189" customFormat="1" ht="7.5" customHeight="1" x14ac:dyDescent="0.35">
      <c r="A94" s="213"/>
      <c r="B94" s="211"/>
      <c r="C94" s="212"/>
      <c r="D94" s="212"/>
      <c r="E94" s="207"/>
      <c r="F94" s="212"/>
      <c r="G94" s="208"/>
      <c r="H94" s="209"/>
      <c r="I94" s="210"/>
    </row>
    <row r="95" spans="1:9" ht="56.25" hidden="1" customHeight="1" x14ac:dyDescent="0.35">
      <c r="C95" s="308"/>
      <c r="D95" s="308"/>
      <c r="E95" s="204" t="str">
        <f>"a) " &amp; IF(Sheet1!$G$9="","Venue",Sheet1!$G$9) &amp; " and Risk Assessment information and evacuation plan communicated to participating schools via email and teachers information book."</f>
        <v>a) Venue and Risk Assessment information and evacuation plan communicated to participating schools via email and teachers information book.</v>
      </c>
      <c r="F95" s="219"/>
      <c r="G95" s="220"/>
      <c r="H95" s="381"/>
      <c r="I95" s="381"/>
    </row>
    <row r="96" spans="1:9" ht="65.25" customHeight="1" x14ac:dyDescent="0.35">
      <c r="A96" s="288" t="str">
        <f>IF(Sheet1!$G$9="","Venue",Sheet1!$G$9) &amp; " – Electrical Injury/ Power failure"</f>
        <v>Venue – Electrical Injury/ Power failure</v>
      </c>
      <c r="B96" s="289" t="s">
        <v>39</v>
      </c>
      <c r="C96" s="309"/>
      <c r="D96" s="309"/>
      <c r="E96" s="204" t="s">
        <v>329</v>
      </c>
      <c r="F96" s="219"/>
      <c r="G96" s="220"/>
      <c r="H96" s="381"/>
      <c r="I96" s="381"/>
    </row>
    <row r="97" spans="1:9" ht="38.25" hidden="1" customHeight="1" x14ac:dyDescent="0.35">
      <c r="A97" s="36"/>
      <c r="B97" s="290"/>
      <c r="C97" s="309"/>
      <c r="D97" s="309"/>
      <c r="E97" s="204" t="s">
        <v>118</v>
      </c>
      <c r="F97" s="219"/>
      <c r="G97" s="220"/>
      <c r="H97" s="381"/>
      <c r="I97" s="381"/>
    </row>
    <row r="98" spans="1:9" ht="32.25" hidden="1" customHeight="1" x14ac:dyDescent="0.35">
      <c r="A98" s="36"/>
      <c r="B98" s="290"/>
      <c r="C98" s="309"/>
      <c r="D98" s="309"/>
      <c r="E98" s="204" t="s">
        <v>119</v>
      </c>
      <c r="F98" s="219"/>
      <c r="G98" s="220"/>
      <c r="H98" s="381"/>
      <c r="I98" s="381"/>
    </row>
    <row r="99" spans="1:9" ht="48" hidden="1" customHeight="1" x14ac:dyDescent="0.35">
      <c r="A99" s="6"/>
      <c r="B99" s="283"/>
      <c r="C99" s="309"/>
      <c r="D99" s="309"/>
      <c r="E99" s="204" t="s">
        <v>299</v>
      </c>
      <c r="F99" s="219"/>
      <c r="G99" s="220"/>
      <c r="H99" s="381"/>
      <c r="I99" s="381"/>
    </row>
    <row r="100" spans="1:9" ht="32.25" hidden="1" customHeight="1" x14ac:dyDescent="0.35">
      <c r="A100" s="6"/>
      <c r="B100" s="283"/>
      <c r="C100" s="309"/>
      <c r="D100" s="309"/>
      <c r="E100" s="204" t="s">
        <v>120</v>
      </c>
      <c r="F100" s="219"/>
      <c r="G100" s="220"/>
      <c r="H100" s="381"/>
      <c r="I100" s="381"/>
    </row>
    <row r="101" spans="1:9" ht="34.5" hidden="1" customHeight="1" x14ac:dyDescent="0.35">
      <c r="A101" s="6"/>
      <c r="B101" s="283"/>
      <c r="C101" s="310"/>
      <c r="D101" s="310"/>
      <c r="E101" s="204" t="s">
        <v>121</v>
      </c>
      <c r="F101" s="219"/>
      <c r="G101" s="220"/>
      <c r="H101" s="381"/>
      <c r="I101" s="381"/>
    </row>
    <row r="102" spans="1:9" s="189" customFormat="1" ht="45" hidden="1" customHeight="1" x14ac:dyDescent="0.35">
      <c r="A102" s="220"/>
      <c r="B102" s="220"/>
      <c r="C102" s="219"/>
      <c r="D102" s="219"/>
      <c r="E102" s="220"/>
      <c r="F102" s="225"/>
      <c r="G102" s="220"/>
      <c r="H102" s="358"/>
      <c r="I102" s="360"/>
    </row>
    <row r="103" spans="1:9" s="189" customFormat="1" ht="25.5" customHeight="1" x14ac:dyDescent="0.4">
      <c r="A103" s="391" t="s">
        <v>244</v>
      </c>
      <c r="B103" s="392"/>
      <c r="C103" s="392"/>
      <c r="D103" s="392"/>
      <c r="E103" s="392"/>
      <c r="F103" s="392"/>
      <c r="G103" s="392"/>
      <c r="H103" s="392"/>
      <c r="I103" s="393"/>
    </row>
    <row r="104" spans="1:9" ht="45" hidden="1" customHeight="1" x14ac:dyDescent="0.35">
      <c r="C104" s="308"/>
      <c r="D104" s="308"/>
      <c r="E104" s="204" t="str">
        <f>"a) " &amp; IF(Sheet1!$G$9="","Venue",Sheet1!$G$9) &amp; " map and Risk Assessment Information available on website and in Teachers Information Book prior to concert dates. "</f>
        <v xml:space="preserve">a) Venue map and Risk Assessment Information available on website and in Teachers Information Book prior to concert dates. </v>
      </c>
      <c r="F104" s="219"/>
      <c r="G104" s="220"/>
      <c r="H104" s="381"/>
      <c r="I104" s="381"/>
    </row>
    <row r="105" spans="1:9" ht="111" customHeight="1" x14ac:dyDescent="0.35">
      <c r="A105" s="133" t="str">
        <f>IF(Sheet1!$G$9="","Venue",Sheet1!$G$9) &amp; " - WH &amp; S Risk: Related injury"</f>
        <v>Venue - WH &amp; S Risk: Related injury</v>
      </c>
      <c r="B105" s="285" t="s">
        <v>41</v>
      </c>
      <c r="C105" s="309"/>
      <c r="D105" s="309"/>
      <c r="E105" s="204" t="s">
        <v>330</v>
      </c>
      <c r="F105" s="219"/>
      <c r="G105" s="220"/>
      <c r="H105" s="381"/>
      <c r="I105" s="381"/>
    </row>
    <row r="106" spans="1:9" ht="45.75" hidden="1" customHeight="1" x14ac:dyDescent="0.35">
      <c r="A106" s="291"/>
      <c r="B106" s="286"/>
      <c r="C106" s="309"/>
      <c r="D106" s="309"/>
      <c r="E106" s="204" t="s">
        <v>243</v>
      </c>
      <c r="F106" s="219"/>
      <c r="G106" s="220"/>
      <c r="H106" s="381"/>
      <c r="I106" s="381"/>
    </row>
    <row r="107" spans="1:9" s="189" customFormat="1" ht="36" hidden="1" customHeight="1" x14ac:dyDescent="0.35">
      <c r="A107" s="291"/>
      <c r="B107" s="287"/>
      <c r="C107" s="309"/>
      <c r="D107" s="309"/>
      <c r="E107" s="204" t="s">
        <v>123</v>
      </c>
      <c r="F107" s="219"/>
      <c r="G107" s="220"/>
      <c r="H107" s="381"/>
      <c r="I107" s="381"/>
    </row>
    <row r="108" spans="1:9" s="189" customFormat="1" ht="36" customHeight="1" x14ac:dyDescent="0.35">
      <c r="A108" s="270"/>
      <c r="B108" s="313" t="s">
        <v>300</v>
      </c>
      <c r="C108" s="309"/>
      <c r="D108" s="309"/>
      <c r="E108" s="269" t="s">
        <v>331</v>
      </c>
      <c r="F108" s="268"/>
      <c r="G108" s="220"/>
      <c r="H108" s="271"/>
      <c r="I108" s="272"/>
    </row>
    <row r="109" spans="1:9" s="189" customFormat="1" ht="36" hidden="1" customHeight="1" x14ac:dyDescent="0.35">
      <c r="A109" s="270"/>
      <c r="B109" s="314"/>
      <c r="C109" s="309"/>
      <c r="D109" s="309"/>
      <c r="E109" s="269" t="s">
        <v>301</v>
      </c>
      <c r="F109" s="268"/>
      <c r="G109" s="220"/>
      <c r="H109" s="271"/>
      <c r="I109" s="272"/>
    </row>
    <row r="110" spans="1:9" s="189" customFormat="1" ht="36" hidden="1" customHeight="1" x14ac:dyDescent="0.35">
      <c r="A110" s="270"/>
      <c r="B110" s="314"/>
      <c r="C110" s="309"/>
      <c r="D110" s="309"/>
      <c r="E110" s="269" t="s">
        <v>302</v>
      </c>
      <c r="F110" s="268"/>
      <c r="G110" s="220"/>
      <c r="H110" s="271"/>
      <c r="I110" s="272"/>
    </row>
    <row r="111" spans="1:9" s="189" customFormat="1" ht="36" hidden="1" customHeight="1" x14ac:dyDescent="0.35">
      <c r="A111" s="270"/>
      <c r="B111" s="315"/>
      <c r="C111" s="310"/>
      <c r="D111" s="310"/>
      <c r="E111" s="269" t="s">
        <v>303</v>
      </c>
      <c r="F111" s="268"/>
      <c r="G111" s="220"/>
      <c r="H111" s="271"/>
      <c r="I111" s="272"/>
    </row>
    <row r="112" spans="1:9" s="189" customFormat="1" ht="49.5" hidden="1" customHeight="1" x14ac:dyDescent="0.35">
      <c r="A112" s="220"/>
      <c r="B112" s="220"/>
      <c r="C112" s="219"/>
      <c r="D112" s="219"/>
      <c r="E112" s="220"/>
      <c r="F112" s="225"/>
      <c r="G112" s="220"/>
      <c r="H112" s="358"/>
      <c r="I112" s="360"/>
    </row>
    <row r="113" spans="1:9" ht="7.5" customHeight="1" x14ac:dyDescent="0.35">
      <c r="A113" s="213"/>
      <c r="B113" s="211"/>
      <c r="C113" s="212"/>
      <c r="D113" s="212"/>
      <c r="E113" s="207"/>
      <c r="F113" s="212"/>
      <c r="G113" s="208"/>
      <c r="H113" s="209"/>
      <c r="I113" s="210"/>
    </row>
    <row r="114" spans="1:9" ht="39.75" hidden="1" customHeight="1" x14ac:dyDescent="0.35">
      <c r="C114" s="308"/>
      <c r="D114" s="308"/>
      <c r="E114" s="204" t="s">
        <v>124</v>
      </c>
      <c r="F114" s="219"/>
      <c r="G114" s="222"/>
      <c r="H114" s="381"/>
      <c r="I114" s="381"/>
    </row>
    <row r="115" spans="1:9" ht="30.75" customHeight="1" x14ac:dyDescent="0.35">
      <c r="A115" s="282" t="str">
        <f>IF(Sheet1!$G$9="","Venue",Sheet1!$G$9) &amp; " - WH &amp; S Risk Damage to the venue"</f>
        <v>Venue - WH &amp; S Risk Damage to the venue</v>
      </c>
      <c r="B115" s="282" t="s">
        <v>43</v>
      </c>
      <c r="C115" s="309"/>
      <c r="D115" s="309"/>
      <c r="E115" s="204" t="s">
        <v>332</v>
      </c>
      <c r="F115" s="219"/>
      <c r="G115" s="222"/>
      <c r="H115" s="381"/>
      <c r="I115" s="381"/>
    </row>
    <row r="116" spans="1:9" ht="32.25" customHeight="1" x14ac:dyDescent="0.35">
      <c r="A116" s="283"/>
      <c r="B116" s="283"/>
      <c r="C116" s="309"/>
      <c r="D116" s="309"/>
      <c r="E116" s="204" t="s">
        <v>333</v>
      </c>
      <c r="F116" s="219"/>
      <c r="G116" s="222"/>
      <c r="H116" s="381"/>
      <c r="I116" s="381"/>
    </row>
    <row r="117" spans="1:9" s="189" customFormat="1" ht="45" hidden="1" customHeight="1" x14ac:dyDescent="0.35">
      <c r="A117" s="283"/>
      <c r="B117" s="283"/>
      <c r="C117" s="309"/>
      <c r="D117" s="309"/>
      <c r="E117" s="204" t="s">
        <v>127</v>
      </c>
      <c r="F117" s="219"/>
      <c r="G117" s="222"/>
      <c r="H117" s="381"/>
      <c r="I117" s="381"/>
    </row>
    <row r="118" spans="1:9" s="189" customFormat="1" ht="45" hidden="1" customHeight="1" x14ac:dyDescent="0.35">
      <c r="A118" s="284"/>
      <c r="B118" s="284"/>
      <c r="C118" s="310"/>
      <c r="D118" s="310"/>
      <c r="E118" s="269" t="s">
        <v>304</v>
      </c>
      <c r="F118" s="268"/>
      <c r="G118" s="222"/>
      <c r="H118" s="358"/>
      <c r="I118" s="360"/>
    </row>
    <row r="119" spans="1:9" s="189" customFormat="1" ht="30" hidden="1" customHeight="1" x14ac:dyDescent="0.35">
      <c r="A119" s="220"/>
      <c r="B119" s="220"/>
      <c r="C119" s="219"/>
      <c r="D119" s="219"/>
      <c r="E119" s="220"/>
      <c r="F119" s="225"/>
      <c r="G119" s="220"/>
      <c r="H119" s="358"/>
      <c r="I119" s="360"/>
    </row>
    <row r="120" spans="1:9" ht="9.75" customHeight="1" x14ac:dyDescent="0.35">
      <c r="A120" s="213"/>
      <c r="B120" s="211"/>
      <c r="C120" s="212"/>
      <c r="D120" s="212"/>
      <c r="E120" s="207"/>
      <c r="F120" s="212"/>
      <c r="G120" s="208"/>
      <c r="H120" s="209"/>
      <c r="I120" s="210"/>
    </row>
    <row r="121" spans="1:9" ht="60.75" customHeight="1" x14ac:dyDescent="0.35">
      <c r="A121" s="313" t="s">
        <v>61</v>
      </c>
      <c r="B121" s="313" t="s">
        <v>44</v>
      </c>
      <c r="C121" s="308"/>
      <c r="D121" s="316"/>
      <c r="E121" s="204" t="s">
        <v>128</v>
      </c>
      <c r="F121" s="219"/>
      <c r="G121" s="220"/>
      <c r="H121" s="381"/>
      <c r="I121" s="381"/>
    </row>
    <row r="122" spans="1:9" ht="52.5" customHeight="1" x14ac:dyDescent="0.35">
      <c r="A122" s="314"/>
      <c r="B122" s="314"/>
      <c r="C122" s="309"/>
      <c r="D122" s="317"/>
      <c r="E122" s="204" t="s">
        <v>129</v>
      </c>
      <c r="F122" s="219"/>
      <c r="G122" s="220"/>
      <c r="H122" s="381"/>
      <c r="I122" s="381"/>
    </row>
    <row r="123" spans="1:9" s="189" customFormat="1" ht="30" hidden="1" customHeight="1" x14ac:dyDescent="0.35">
      <c r="A123" s="315"/>
      <c r="B123" s="315"/>
      <c r="C123" s="310"/>
      <c r="D123" s="327"/>
      <c r="E123" s="204" t="s">
        <v>130</v>
      </c>
      <c r="F123" s="219"/>
      <c r="G123" s="220"/>
      <c r="H123" s="381"/>
      <c r="I123" s="381"/>
    </row>
    <row r="124" spans="1:9" s="189" customFormat="1" ht="48.75" hidden="1" customHeight="1" x14ac:dyDescent="0.35">
      <c r="A124" s="220"/>
      <c r="B124" s="220"/>
      <c r="C124" s="219"/>
      <c r="D124" s="219"/>
      <c r="E124" s="220"/>
      <c r="F124" s="225"/>
      <c r="G124" s="220"/>
      <c r="H124" s="358"/>
      <c r="I124" s="360"/>
    </row>
    <row r="125" spans="1:9" ht="6.75" customHeight="1" x14ac:dyDescent="0.35">
      <c r="A125" s="213"/>
      <c r="B125" s="211"/>
      <c r="C125" s="212"/>
      <c r="D125" s="212"/>
      <c r="E125" s="207"/>
      <c r="F125" s="212"/>
      <c r="G125" s="208"/>
      <c r="H125" s="209"/>
      <c r="I125" s="210"/>
    </row>
    <row r="126" spans="1:9" ht="63.75" hidden="1" customHeight="1" x14ac:dyDescent="0.35">
      <c r="C126" s="308"/>
      <c r="D126" s="308"/>
      <c r="E126" s="204" t="s">
        <v>319</v>
      </c>
      <c r="F126" s="219"/>
      <c r="G126" s="220"/>
      <c r="H126" s="381"/>
      <c r="I126" s="381"/>
    </row>
    <row r="127" spans="1:9" ht="24" hidden="1" customHeight="1" x14ac:dyDescent="0.35">
      <c r="C127" s="309"/>
      <c r="D127" s="309"/>
      <c r="E127" s="204" t="s">
        <v>131</v>
      </c>
      <c r="F127" s="219"/>
      <c r="G127" s="220"/>
      <c r="H127" s="381"/>
      <c r="I127" s="381"/>
    </row>
    <row r="128" spans="1:9" ht="33.75" hidden="1" customHeight="1" x14ac:dyDescent="0.35">
      <c r="A128" s="122"/>
      <c r="B128" s="290"/>
      <c r="C128" s="309"/>
      <c r="D128" s="309"/>
      <c r="E128" s="204" t="s">
        <v>132</v>
      </c>
      <c r="F128" s="219"/>
      <c r="G128" s="220"/>
      <c r="H128" s="381"/>
      <c r="I128" s="381"/>
    </row>
    <row r="129" spans="1:9" ht="37.5" hidden="1" customHeight="1" x14ac:dyDescent="0.35">
      <c r="A129" s="6"/>
      <c r="B129" s="290"/>
      <c r="C129" s="309"/>
      <c r="D129" s="309"/>
      <c r="E129" s="204" t="s">
        <v>133</v>
      </c>
      <c r="F129" s="219"/>
      <c r="G129" s="220"/>
      <c r="H129" s="381"/>
      <c r="I129" s="381"/>
    </row>
    <row r="130" spans="1:9" ht="24.75" hidden="1" customHeight="1" x14ac:dyDescent="0.35">
      <c r="A130" s="6"/>
      <c r="B130" s="290"/>
      <c r="C130" s="309"/>
      <c r="D130" s="309"/>
      <c r="E130" s="204" t="s">
        <v>134</v>
      </c>
      <c r="F130" s="219"/>
      <c r="G130" s="220"/>
      <c r="H130" s="381"/>
      <c r="I130" s="381"/>
    </row>
    <row r="131" spans="1:9" ht="30.75" hidden="1" customHeight="1" x14ac:dyDescent="0.35">
      <c r="A131" s="6"/>
      <c r="B131" s="290"/>
      <c r="C131" s="309"/>
      <c r="D131" s="309"/>
      <c r="E131" s="204" t="s">
        <v>135</v>
      </c>
      <c r="F131" s="219"/>
      <c r="G131" s="220"/>
      <c r="H131" s="381"/>
      <c r="I131" s="381"/>
    </row>
    <row r="132" spans="1:9" s="189" customFormat="1" ht="45" customHeight="1" x14ac:dyDescent="0.35">
      <c r="A132" s="125" t="str">
        <f>IF(Sheet1!$G$9="","Venue",Sheet1!$G$9) &amp; " WH &amp; S Risk: Hygiene"</f>
        <v>Venue WH &amp; S Risk: Hygiene</v>
      </c>
      <c r="B132" s="289" t="s">
        <v>45</v>
      </c>
      <c r="C132" s="310"/>
      <c r="D132" s="310"/>
      <c r="E132" s="204" t="s">
        <v>334</v>
      </c>
      <c r="F132" s="219"/>
      <c r="G132" s="220"/>
      <c r="H132" s="381"/>
      <c r="I132" s="381"/>
    </row>
    <row r="133" spans="1:9" s="189" customFormat="1" ht="58.5" hidden="1" customHeight="1" x14ac:dyDescent="0.35">
      <c r="A133" s="219"/>
      <c r="B133" s="220"/>
      <c r="C133" s="219"/>
      <c r="D133" s="221"/>
      <c r="E133" s="220"/>
      <c r="F133" s="219"/>
      <c r="G133" s="220"/>
      <c r="H133" s="358"/>
      <c r="I133" s="360"/>
    </row>
    <row r="134" spans="1:9" ht="6" customHeight="1" x14ac:dyDescent="0.35">
      <c r="A134" s="178"/>
      <c r="B134" s="206"/>
      <c r="C134" s="181"/>
      <c r="D134" s="181"/>
      <c r="E134" s="184"/>
      <c r="F134" s="181"/>
      <c r="G134" s="182"/>
      <c r="H134" s="181"/>
      <c r="I134" s="183"/>
    </row>
    <row r="135" spans="1:9" ht="47.25" hidden="1" customHeight="1" x14ac:dyDescent="0.35">
      <c r="C135" s="308"/>
      <c r="D135" s="308"/>
      <c r="E135" s="204" t="str">
        <f>"a) " &amp; IF(Sheet1!$G$9="","Venue",Sheet1!$G$9) &amp; " map and Risk Assessment Information available on website and in Teachers Information Book prior to concert dates."</f>
        <v>a) Venue map and Risk Assessment Information available on website and in Teachers Information Book prior to concert dates.</v>
      </c>
      <c r="F135" s="219"/>
      <c r="G135" s="220"/>
      <c r="H135" s="381"/>
      <c r="I135" s="381"/>
    </row>
    <row r="136" spans="1:9" ht="34.5" customHeight="1" x14ac:dyDescent="0.35">
      <c r="A136" s="285" t="s">
        <v>305</v>
      </c>
      <c r="B136" s="285" t="s">
        <v>52</v>
      </c>
      <c r="C136" s="309"/>
      <c r="D136" s="309"/>
      <c r="E136" s="204" t="s">
        <v>335</v>
      </c>
      <c r="F136" s="219"/>
      <c r="G136" s="220"/>
      <c r="H136" s="381"/>
      <c r="I136" s="381"/>
    </row>
    <row r="137" spans="1:9" ht="49.5" hidden="1" customHeight="1" x14ac:dyDescent="0.35">
      <c r="A137" s="286"/>
      <c r="B137" s="286"/>
      <c r="C137" s="309"/>
      <c r="D137" s="309"/>
      <c r="E137" s="204" t="s">
        <v>138</v>
      </c>
      <c r="F137" s="219"/>
      <c r="G137" s="220"/>
      <c r="H137" s="381"/>
      <c r="I137" s="381"/>
    </row>
    <row r="138" spans="1:9" ht="33" hidden="1" customHeight="1" x14ac:dyDescent="0.35">
      <c r="A138" s="286"/>
      <c r="B138" s="286"/>
      <c r="C138" s="309"/>
      <c r="D138" s="309"/>
      <c r="E138" s="204" t="s">
        <v>139</v>
      </c>
      <c r="F138" s="219"/>
      <c r="G138" s="220"/>
      <c r="H138" s="381"/>
      <c r="I138" s="381"/>
    </row>
    <row r="139" spans="1:9" ht="46.5" hidden="1" customHeight="1" x14ac:dyDescent="0.35">
      <c r="A139" s="286"/>
      <c r="B139" s="286"/>
      <c r="C139" s="309"/>
      <c r="D139" s="309"/>
      <c r="E139" s="204" t="s">
        <v>140</v>
      </c>
      <c r="F139" s="219"/>
      <c r="G139" s="220"/>
      <c r="H139" s="381"/>
      <c r="I139" s="381"/>
    </row>
    <row r="140" spans="1:9" ht="48" hidden="1" customHeight="1" x14ac:dyDescent="0.35">
      <c r="A140" s="286"/>
      <c r="B140" s="286"/>
      <c r="C140" s="309"/>
      <c r="D140" s="309"/>
      <c r="E140" s="204" t="s">
        <v>233</v>
      </c>
      <c r="F140" s="219"/>
      <c r="G140" s="220"/>
      <c r="H140" s="381"/>
      <c r="I140" s="381"/>
    </row>
    <row r="141" spans="1:9" s="29" customFormat="1" ht="48.75" hidden="1" customHeight="1" x14ac:dyDescent="0.35">
      <c r="A141" s="286"/>
      <c r="B141" s="286"/>
      <c r="C141" s="309"/>
      <c r="D141" s="309"/>
      <c r="E141" s="204" t="s">
        <v>141</v>
      </c>
      <c r="F141" s="219"/>
      <c r="G141" s="220"/>
      <c r="H141" s="381"/>
      <c r="I141" s="381"/>
    </row>
    <row r="142" spans="1:9" s="29" customFormat="1" ht="30.75" hidden="1" customHeight="1" x14ac:dyDescent="0.35">
      <c r="A142" s="286"/>
      <c r="B142" s="286"/>
      <c r="C142" s="309"/>
      <c r="D142" s="309"/>
      <c r="E142" s="204" t="s">
        <v>142</v>
      </c>
      <c r="F142" s="219"/>
      <c r="G142" s="220"/>
      <c r="H142" s="381"/>
      <c r="I142" s="381"/>
    </row>
    <row r="143" spans="1:9" s="29" customFormat="1" ht="32.25" hidden="1" customHeight="1" x14ac:dyDescent="0.35">
      <c r="A143" s="286"/>
      <c r="B143" s="286"/>
      <c r="C143" s="309"/>
      <c r="D143" s="309"/>
      <c r="E143" s="204" t="s">
        <v>143</v>
      </c>
      <c r="F143" s="219"/>
      <c r="G143" s="220"/>
      <c r="H143" s="381"/>
      <c r="I143" s="381"/>
    </row>
    <row r="144" spans="1:9" s="29" customFormat="1" ht="33.75" hidden="1" customHeight="1" x14ac:dyDescent="0.35">
      <c r="A144" s="287"/>
      <c r="B144" s="287"/>
      <c r="C144" s="310"/>
      <c r="D144" s="310"/>
      <c r="E144" s="204" t="s">
        <v>144</v>
      </c>
      <c r="F144" s="219"/>
      <c r="G144" s="220"/>
      <c r="H144" s="381"/>
      <c r="I144" s="381"/>
    </row>
    <row r="145" spans="1:9" s="29" customFormat="1" ht="60" hidden="1" customHeight="1" x14ac:dyDescent="0.35">
      <c r="A145" s="219"/>
      <c r="B145" s="220"/>
      <c r="C145" s="219"/>
      <c r="D145" s="221"/>
      <c r="E145" s="220"/>
      <c r="F145" s="219"/>
      <c r="G145" s="220"/>
      <c r="H145" s="358"/>
      <c r="I145" s="360"/>
    </row>
    <row r="146" spans="1:9" ht="22.5" customHeight="1" x14ac:dyDescent="0.35">
      <c r="A146" s="382" t="s">
        <v>87</v>
      </c>
      <c r="B146" s="383"/>
      <c r="C146" s="383"/>
      <c r="D146" s="383"/>
      <c r="E146" s="383"/>
      <c r="F146" s="383"/>
      <c r="G146" s="383"/>
      <c r="H146" s="383"/>
      <c r="I146" s="384"/>
    </row>
    <row r="147" spans="1:9" ht="48.75" customHeight="1" x14ac:dyDescent="0.35">
      <c r="A147" s="123" t="s">
        <v>87</v>
      </c>
      <c r="B147" s="313" t="s">
        <v>55</v>
      </c>
      <c r="C147" s="308"/>
      <c r="D147" s="308"/>
      <c r="E147" s="204" t="s">
        <v>278</v>
      </c>
      <c r="F147" s="219"/>
      <c r="G147" s="220"/>
      <c r="H147" s="381"/>
      <c r="I147" s="381"/>
    </row>
    <row r="148" spans="1:9" ht="32.25" customHeight="1" x14ac:dyDescent="0.35">
      <c r="A148" s="40"/>
      <c r="B148" s="314"/>
      <c r="C148" s="309"/>
      <c r="D148" s="309"/>
      <c r="E148" s="204" t="s">
        <v>145</v>
      </c>
      <c r="F148" s="219"/>
      <c r="G148" s="220"/>
      <c r="H148" s="381"/>
      <c r="I148" s="381"/>
    </row>
    <row r="149" spans="1:9" ht="32.25" customHeight="1" x14ac:dyDescent="0.35">
      <c r="A149" s="40"/>
      <c r="B149" s="314"/>
      <c r="C149" s="309"/>
      <c r="D149" s="309"/>
      <c r="E149" s="204" t="s">
        <v>146</v>
      </c>
      <c r="F149" s="219"/>
      <c r="G149" s="220"/>
      <c r="H149" s="381"/>
      <c r="I149" s="381"/>
    </row>
    <row r="150" spans="1:9" s="29" customFormat="1" ht="32.25" customHeight="1" x14ac:dyDescent="0.35">
      <c r="A150" s="40"/>
      <c r="B150" s="314"/>
      <c r="C150" s="310"/>
      <c r="D150" s="310"/>
      <c r="E150" s="204" t="s">
        <v>279</v>
      </c>
      <c r="F150" s="219"/>
      <c r="G150" s="220"/>
      <c r="H150" s="381"/>
      <c r="I150" s="381"/>
    </row>
    <row r="151" spans="1:9" s="29" customFormat="1" ht="60" hidden="1" customHeight="1" x14ac:dyDescent="0.35">
      <c r="A151" s="219"/>
      <c r="B151" s="220"/>
      <c r="C151" s="219"/>
      <c r="D151" s="221"/>
      <c r="E151" s="220"/>
      <c r="F151" s="219"/>
      <c r="G151" s="220"/>
      <c r="H151" s="358"/>
      <c r="I151" s="360"/>
    </row>
    <row r="152" spans="1:9" s="29" customFormat="1" ht="7.5" customHeight="1" x14ac:dyDescent="0.35">
      <c r="A152" s="178"/>
      <c r="B152" s="206"/>
      <c r="C152" s="181"/>
      <c r="D152" s="181"/>
      <c r="E152" s="184"/>
      <c r="F152" s="181"/>
      <c r="G152" s="182"/>
      <c r="H152" s="181"/>
      <c r="I152" s="183"/>
    </row>
    <row r="153" spans="1:9" s="29" customFormat="1" ht="39" customHeight="1" x14ac:dyDescent="0.35">
      <c r="A153" s="44" t="s">
        <v>87</v>
      </c>
      <c r="B153" s="126" t="s">
        <v>88</v>
      </c>
      <c r="C153" s="308"/>
      <c r="D153" s="308"/>
      <c r="E153" s="204" t="s">
        <v>306</v>
      </c>
      <c r="F153" s="219"/>
      <c r="G153" s="220"/>
      <c r="H153" s="381"/>
      <c r="I153" s="381"/>
    </row>
    <row r="154" spans="1:9" s="29" customFormat="1" ht="35.25" hidden="1" customHeight="1" x14ac:dyDescent="0.35">
      <c r="A154" s="40"/>
      <c r="B154" s="122"/>
      <c r="C154" s="309"/>
      <c r="D154" s="309"/>
      <c r="E154" s="204" t="s">
        <v>307</v>
      </c>
      <c r="F154" s="219"/>
      <c r="G154" s="220"/>
      <c r="H154" s="381"/>
      <c r="I154" s="381"/>
    </row>
    <row r="155" spans="1:9" s="29" customFormat="1" ht="32.25" hidden="1" customHeight="1" x14ac:dyDescent="0.35">
      <c r="A155" s="40"/>
      <c r="B155" s="122"/>
      <c r="C155" s="309"/>
      <c r="D155" s="309"/>
      <c r="E155" s="204" t="s">
        <v>307</v>
      </c>
      <c r="F155" s="219"/>
      <c r="G155" s="220"/>
      <c r="H155" s="381"/>
      <c r="I155" s="381"/>
    </row>
    <row r="156" spans="1:9" s="29" customFormat="1" ht="35.25" hidden="1" customHeight="1" x14ac:dyDescent="0.35">
      <c r="A156" s="40"/>
      <c r="B156" s="122"/>
      <c r="C156" s="309"/>
      <c r="D156" s="309"/>
      <c r="E156" s="204" t="s">
        <v>281</v>
      </c>
      <c r="F156" s="219"/>
      <c r="G156" s="220"/>
      <c r="H156" s="381"/>
      <c r="I156" s="381"/>
    </row>
    <row r="157" spans="1:9" s="29" customFormat="1" ht="49.5" hidden="1" customHeight="1" x14ac:dyDescent="0.35">
      <c r="A157" s="40"/>
      <c r="B157" s="122"/>
      <c r="C157" s="309"/>
      <c r="D157" s="309"/>
      <c r="E157" s="204" t="s">
        <v>242</v>
      </c>
      <c r="F157" s="219"/>
      <c r="G157" s="220"/>
      <c r="H157" s="381"/>
      <c r="I157" s="381"/>
    </row>
    <row r="158" spans="1:9" s="29" customFormat="1" ht="54.75" hidden="1" customHeight="1" x14ac:dyDescent="0.35">
      <c r="A158" s="39"/>
      <c r="B158" s="203"/>
      <c r="C158" s="310"/>
      <c r="D158" s="310"/>
      <c r="E158" s="204" t="s">
        <v>308</v>
      </c>
      <c r="F158" s="219"/>
      <c r="G158" s="220"/>
      <c r="H158" s="381"/>
      <c r="I158" s="381"/>
    </row>
    <row r="159" spans="1:9" s="29" customFormat="1" ht="29" hidden="1" x14ac:dyDescent="0.35">
      <c r="A159" s="264"/>
      <c r="B159" s="202"/>
      <c r="C159" s="328"/>
      <c r="D159" s="328"/>
      <c r="E159" s="204" t="s">
        <v>309</v>
      </c>
      <c r="F159" s="219"/>
      <c r="G159" s="220"/>
      <c r="H159" s="381"/>
      <c r="I159" s="381"/>
    </row>
    <row r="160" spans="1:9" s="29" customFormat="1" ht="33.75" hidden="1" customHeight="1" x14ac:dyDescent="0.35">
      <c r="A160" s="40"/>
      <c r="B160" s="122"/>
      <c r="C160" s="329"/>
      <c r="D160" s="329"/>
      <c r="E160" s="204" t="s">
        <v>310</v>
      </c>
      <c r="F160" s="219"/>
      <c r="G160" s="220"/>
      <c r="H160" s="381"/>
      <c r="I160" s="381"/>
    </row>
    <row r="161" spans="1:9" s="29" customFormat="1" ht="36.75" hidden="1" customHeight="1" x14ac:dyDescent="0.35">
      <c r="A161" s="40"/>
      <c r="B161" s="122"/>
      <c r="C161" s="329"/>
      <c r="D161" s="329"/>
      <c r="E161" s="204" t="s">
        <v>311</v>
      </c>
      <c r="F161" s="219"/>
      <c r="G161" s="220"/>
      <c r="H161" s="381"/>
      <c r="I161" s="381"/>
    </row>
    <row r="162" spans="1:9" s="29" customFormat="1" ht="29" hidden="1" x14ac:dyDescent="0.35">
      <c r="A162" s="40"/>
      <c r="B162" s="186"/>
      <c r="C162" s="329"/>
      <c r="D162" s="329"/>
      <c r="E162" s="204" t="s">
        <v>312</v>
      </c>
      <c r="F162" s="219"/>
      <c r="G162" s="220"/>
      <c r="H162" s="381"/>
      <c r="I162" s="381"/>
    </row>
    <row r="163" spans="1:9" s="29" customFormat="1" x14ac:dyDescent="0.35">
      <c r="A163" s="216"/>
      <c r="B163" s="186"/>
      <c r="C163" s="329"/>
      <c r="D163" s="329"/>
      <c r="E163" s="273" t="s">
        <v>324</v>
      </c>
      <c r="F163" s="219"/>
      <c r="G163" s="220"/>
      <c r="H163" s="381"/>
      <c r="I163" s="381"/>
    </row>
    <row r="164" spans="1:9" ht="58" hidden="1" x14ac:dyDescent="0.35">
      <c r="A164" s="34"/>
      <c r="B164" s="122"/>
      <c r="C164" s="329"/>
      <c r="D164" s="329"/>
      <c r="E164" s="204" t="s">
        <v>314</v>
      </c>
      <c r="F164" s="219"/>
      <c r="G164" s="220"/>
      <c r="H164" s="381"/>
      <c r="I164" s="381"/>
    </row>
    <row r="165" spans="1:9" ht="43.5" x14ac:dyDescent="0.35">
      <c r="A165" s="34"/>
      <c r="B165" s="122"/>
      <c r="C165" s="330"/>
      <c r="D165" s="330"/>
      <c r="E165" s="273" t="s">
        <v>325</v>
      </c>
      <c r="F165" s="219"/>
      <c r="G165" s="220"/>
      <c r="H165" s="381"/>
      <c r="I165" s="381"/>
    </row>
    <row r="166" spans="1:9" ht="54.75" hidden="1" customHeight="1" x14ac:dyDescent="0.35">
      <c r="A166" s="219"/>
      <c r="B166" s="220"/>
      <c r="C166" s="219"/>
      <c r="D166" s="221"/>
      <c r="E166" s="220"/>
      <c r="F166" s="219"/>
      <c r="G166" s="220"/>
      <c r="H166" s="358"/>
      <c r="I166" s="360"/>
    </row>
    <row r="167" spans="1:9" ht="9" customHeight="1" x14ac:dyDescent="0.35">
      <c r="A167" s="178"/>
      <c r="B167" s="206"/>
      <c r="C167" s="181"/>
      <c r="D167" s="181"/>
      <c r="E167" s="184"/>
      <c r="F167" s="181"/>
      <c r="G167" s="182"/>
      <c r="H167" s="181"/>
      <c r="I167" s="183"/>
    </row>
    <row r="168" spans="1:9" ht="48" customHeight="1" x14ac:dyDescent="0.35">
      <c r="A168" s="44" t="s">
        <v>87</v>
      </c>
      <c r="B168" s="125" t="s">
        <v>48</v>
      </c>
      <c r="C168" s="308"/>
      <c r="D168" s="308"/>
      <c r="E168" s="204" t="s">
        <v>147</v>
      </c>
      <c r="F168" s="219"/>
      <c r="G168" s="220"/>
      <c r="H168" s="381"/>
      <c r="I168" s="381"/>
    </row>
    <row r="169" spans="1:9" ht="48.75" customHeight="1" x14ac:dyDescent="0.35">
      <c r="A169" s="40"/>
      <c r="B169" s="34"/>
      <c r="C169" s="309"/>
      <c r="D169" s="309"/>
      <c r="E169" s="204" t="s">
        <v>148</v>
      </c>
      <c r="F169" s="219"/>
      <c r="G169" s="220"/>
      <c r="H169" s="381"/>
      <c r="I169" s="381"/>
    </row>
    <row r="170" spans="1:9" ht="37.5" customHeight="1" x14ac:dyDescent="0.35">
      <c r="A170" s="40"/>
      <c r="B170" s="34"/>
      <c r="C170" s="309"/>
      <c r="D170" s="309"/>
      <c r="E170" s="204" t="s">
        <v>149</v>
      </c>
      <c r="F170" s="219"/>
      <c r="G170" s="220"/>
      <c r="H170" s="381"/>
      <c r="I170" s="381"/>
    </row>
    <row r="171" spans="1:9" ht="53.25" hidden="1" customHeight="1" x14ac:dyDescent="0.35">
      <c r="A171" s="40"/>
      <c r="B171" s="34"/>
      <c r="C171" s="309"/>
      <c r="D171" s="309"/>
      <c r="E171" s="204" t="s">
        <v>316</v>
      </c>
      <c r="F171" s="219"/>
      <c r="G171" s="220"/>
      <c r="H171" s="381"/>
      <c r="I171" s="381"/>
    </row>
    <row r="172" spans="1:9" ht="58" hidden="1" x14ac:dyDescent="0.35">
      <c r="A172" s="127"/>
      <c r="B172" s="122"/>
      <c r="C172" s="309"/>
      <c r="D172" s="309"/>
      <c r="E172" s="204" t="s">
        <v>317</v>
      </c>
      <c r="F172" s="219"/>
      <c r="G172" s="220"/>
      <c r="H172" s="381"/>
      <c r="I172" s="381"/>
    </row>
    <row r="173" spans="1:9" ht="33" hidden="1" customHeight="1" x14ac:dyDescent="0.35">
      <c r="A173" s="40"/>
      <c r="B173" s="34"/>
      <c r="C173" s="309"/>
      <c r="D173" s="309"/>
      <c r="E173" s="204" t="s">
        <v>150</v>
      </c>
      <c r="F173" s="219"/>
      <c r="G173" s="220"/>
      <c r="H173" s="381"/>
      <c r="I173" s="381"/>
    </row>
    <row r="174" spans="1:9" s="29" customFormat="1" ht="29" hidden="1" x14ac:dyDescent="0.35">
      <c r="A174" s="40"/>
      <c r="B174" s="34"/>
      <c r="C174" s="309"/>
      <c r="D174" s="309"/>
      <c r="E174" s="204" t="s">
        <v>151</v>
      </c>
      <c r="F174" s="219"/>
      <c r="G174" s="220"/>
      <c r="H174" s="381"/>
      <c r="I174" s="381"/>
    </row>
    <row r="175" spans="1:9" s="29" customFormat="1" ht="28.5" hidden="1" customHeight="1" x14ac:dyDescent="0.35">
      <c r="A175" s="40"/>
      <c r="B175" s="34"/>
      <c r="C175" s="309"/>
      <c r="D175" s="309"/>
      <c r="E175" s="204" t="str">
        <f>"h) " &amp; IF(Sheet1!$G$9="","Venue",Sheet1!$G$9) &amp; " nurse available"</f>
        <v>h) Venue nurse available</v>
      </c>
      <c r="F175" s="219"/>
      <c r="G175" s="220"/>
      <c r="H175" s="381"/>
      <c r="I175" s="381"/>
    </row>
    <row r="176" spans="1:9" s="29" customFormat="1" ht="28.5" customHeight="1" x14ac:dyDescent="0.35">
      <c r="A176" s="40"/>
      <c r="B176" s="34"/>
      <c r="C176" s="309"/>
      <c r="D176" s="309"/>
      <c r="E176" s="204" t="s">
        <v>336</v>
      </c>
      <c r="F176" s="219"/>
      <c r="G176" s="220"/>
      <c r="H176" s="381"/>
      <c r="I176" s="381"/>
    </row>
    <row r="177" spans="1:9" ht="29.25" customHeight="1" x14ac:dyDescent="0.35">
      <c r="A177" s="39"/>
      <c r="B177" s="32"/>
      <c r="C177" s="310"/>
      <c r="D177" s="310"/>
      <c r="E177" s="204" t="s">
        <v>337</v>
      </c>
      <c r="F177" s="219"/>
      <c r="G177" s="220"/>
      <c r="H177" s="381"/>
      <c r="I177" s="381"/>
    </row>
    <row r="178" spans="1:9" ht="60" hidden="1" customHeight="1" x14ac:dyDescent="0.35">
      <c r="A178" s="219"/>
      <c r="B178" s="220"/>
      <c r="C178" s="219"/>
      <c r="D178" s="221"/>
      <c r="E178" s="220"/>
      <c r="F178" s="219"/>
      <c r="G178" s="220"/>
      <c r="H178" s="358"/>
      <c r="I178" s="360"/>
    </row>
    <row r="179" spans="1:9" ht="25.5" customHeight="1" x14ac:dyDescent="0.35">
      <c r="A179" s="178"/>
      <c r="B179" s="206"/>
      <c r="C179" s="181"/>
      <c r="D179" s="181"/>
      <c r="E179" s="184"/>
      <c r="F179" s="181"/>
      <c r="G179" s="182"/>
      <c r="H179" s="181"/>
      <c r="I179" s="183"/>
    </row>
    <row r="180" spans="1:9" s="29" customFormat="1" ht="60.75" customHeight="1" x14ac:dyDescent="0.35">
      <c r="A180" s="125" t="s">
        <v>87</v>
      </c>
      <c r="B180" s="386" t="s">
        <v>53</v>
      </c>
      <c r="C180" s="308"/>
      <c r="D180" s="308"/>
      <c r="E180" s="204" t="s">
        <v>152</v>
      </c>
      <c r="F180" s="219"/>
      <c r="G180" s="220"/>
      <c r="H180" s="381"/>
      <c r="I180" s="381"/>
    </row>
    <row r="181" spans="1:9" s="29" customFormat="1" ht="48.75" customHeight="1" x14ac:dyDescent="0.35">
      <c r="A181" s="121"/>
      <c r="B181" s="387"/>
      <c r="C181" s="309"/>
      <c r="D181" s="309"/>
      <c r="E181" s="204" t="s">
        <v>153</v>
      </c>
      <c r="F181" s="219"/>
      <c r="G181" s="220"/>
      <c r="H181" s="381"/>
      <c r="I181" s="381"/>
    </row>
    <row r="182" spans="1:9" ht="49.5" hidden="1" customHeight="1" x14ac:dyDescent="0.35">
      <c r="A182" s="121"/>
      <c r="B182" s="387"/>
      <c r="C182" s="309"/>
      <c r="D182" s="309"/>
      <c r="E182" s="204" t="s">
        <v>154</v>
      </c>
      <c r="F182" s="219"/>
      <c r="G182" s="220"/>
      <c r="H182" s="381"/>
      <c r="I182" s="381"/>
    </row>
    <row r="183" spans="1:9" ht="34.5" hidden="1" customHeight="1" x14ac:dyDescent="0.35">
      <c r="A183" s="121"/>
      <c r="B183" s="43"/>
      <c r="C183" s="309"/>
      <c r="D183" s="309"/>
      <c r="E183" s="204" t="s">
        <v>155</v>
      </c>
      <c r="F183" s="219"/>
      <c r="G183" s="220"/>
      <c r="H183" s="381"/>
      <c r="I183" s="381"/>
    </row>
    <row r="184" spans="1:9" ht="31.5" hidden="1" customHeight="1" x14ac:dyDescent="0.35">
      <c r="A184" s="34"/>
      <c r="B184" s="43"/>
      <c r="C184" s="309"/>
      <c r="D184" s="309"/>
      <c r="E184" s="204" t="s">
        <v>156</v>
      </c>
      <c r="F184" s="219"/>
      <c r="G184" s="220"/>
      <c r="H184" s="381"/>
      <c r="I184" s="381"/>
    </row>
    <row r="185" spans="1:9" s="7" customFormat="1" ht="36" hidden="1" customHeight="1" x14ac:dyDescent="0.35">
      <c r="A185" s="34"/>
      <c r="B185" s="43"/>
      <c r="C185" s="310"/>
      <c r="D185" s="310"/>
      <c r="E185" s="204" t="s">
        <v>157</v>
      </c>
      <c r="F185" s="219"/>
      <c r="G185" s="220"/>
      <c r="H185" s="381"/>
      <c r="I185" s="381"/>
    </row>
    <row r="186" spans="1:9" s="29" customFormat="1" ht="60.75" hidden="1" customHeight="1" x14ac:dyDescent="0.35">
      <c r="A186" s="219"/>
      <c r="B186" s="220"/>
      <c r="C186" s="219"/>
      <c r="D186" s="221"/>
      <c r="E186" s="220"/>
      <c r="F186" s="219"/>
      <c r="G186" s="220"/>
      <c r="H186" s="358"/>
      <c r="I186" s="360"/>
    </row>
    <row r="187" spans="1:9" ht="9.75" customHeight="1" x14ac:dyDescent="0.35">
      <c r="A187" s="178"/>
      <c r="B187" s="206"/>
      <c r="C187" s="181"/>
      <c r="D187" s="181"/>
      <c r="E187" s="184"/>
      <c r="F187" s="181"/>
      <c r="G187" s="182"/>
      <c r="H187" s="181"/>
      <c r="I187" s="183"/>
    </row>
    <row r="188" spans="1:9" s="29" customFormat="1" ht="23.25" customHeight="1" x14ac:dyDescent="0.35">
      <c r="A188" s="382" t="s">
        <v>245</v>
      </c>
      <c r="B188" s="383"/>
      <c r="C188" s="383"/>
      <c r="D188" s="383"/>
      <c r="E188" s="383"/>
      <c r="F188" s="383"/>
      <c r="G188" s="383"/>
      <c r="H188" s="383"/>
      <c r="I188" s="384"/>
    </row>
    <row r="189" spans="1:9" s="7" customFormat="1" ht="63.75" customHeight="1" x14ac:dyDescent="0.35">
      <c r="A189" s="314" t="s">
        <v>56</v>
      </c>
      <c r="B189" s="385" t="s">
        <v>57</v>
      </c>
      <c r="C189" s="308"/>
      <c r="D189" s="308"/>
      <c r="E189" s="204" t="s">
        <v>276</v>
      </c>
      <c r="F189" s="219"/>
      <c r="G189" s="220"/>
      <c r="H189" s="381"/>
      <c r="I189" s="381"/>
    </row>
    <row r="190" spans="1:9" s="29" customFormat="1" ht="64.5" hidden="1" customHeight="1" x14ac:dyDescent="0.35">
      <c r="A190" s="324"/>
      <c r="B190" s="385"/>
      <c r="C190" s="309"/>
      <c r="D190" s="309"/>
      <c r="E190" s="204" t="s">
        <v>205</v>
      </c>
      <c r="F190" s="219"/>
      <c r="G190" s="220"/>
      <c r="H190" s="381"/>
      <c r="I190" s="381"/>
    </row>
    <row r="191" spans="1:9" s="29" customFormat="1" ht="35.25" hidden="1" customHeight="1" x14ac:dyDescent="0.35">
      <c r="A191" s="324"/>
      <c r="B191" s="385"/>
      <c r="C191" s="310"/>
      <c r="D191" s="310"/>
      <c r="E191" s="204" t="s">
        <v>277</v>
      </c>
      <c r="F191" s="219"/>
      <c r="G191" s="220"/>
      <c r="H191" s="381"/>
      <c r="I191" s="381"/>
    </row>
    <row r="192" spans="1:9" s="29" customFormat="1" ht="60" hidden="1" customHeight="1" x14ac:dyDescent="0.35">
      <c r="A192" s="219"/>
      <c r="B192" s="220"/>
      <c r="C192" s="219"/>
      <c r="D192" s="221"/>
      <c r="E192" s="220"/>
      <c r="F192" s="219"/>
      <c r="G192" s="220"/>
      <c r="H192" s="358"/>
      <c r="I192" s="360"/>
    </row>
    <row r="193" spans="1:9" s="29" customFormat="1" ht="9" customHeight="1" x14ac:dyDescent="0.35">
      <c r="A193" s="178"/>
      <c r="B193" s="206"/>
      <c r="C193" s="181"/>
      <c r="D193" s="181"/>
      <c r="E193" s="184"/>
      <c r="F193" s="181"/>
      <c r="G193" s="182"/>
      <c r="H193" s="181"/>
      <c r="I193" s="183"/>
    </row>
    <row r="194" spans="1:9" s="29" customFormat="1" ht="122.25" customHeight="1" x14ac:dyDescent="0.35">
      <c r="A194" s="123" t="s">
        <v>206</v>
      </c>
      <c r="B194" s="123" t="s">
        <v>89</v>
      </c>
      <c r="C194" s="308"/>
      <c r="D194" s="308"/>
      <c r="E194" s="204" t="s">
        <v>340</v>
      </c>
      <c r="F194" s="219"/>
      <c r="G194" s="220"/>
      <c r="H194" s="381"/>
      <c r="I194" s="381"/>
    </row>
    <row r="195" spans="1:9" ht="33" hidden="1" customHeight="1" x14ac:dyDescent="0.35">
      <c r="A195" s="185"/>
      <c r="B195" s="127"/>
      <c r="C195" s="309"/>
      <c r="D195" s="309"/>
      <c r="E195" s="204" t="s">
        <v>282</v>
      </c>
      <c r="F195" s="219"/>
      <c r="G195" s="220"/>
      <c r="H195" s="381"/>
      <c r="I195" s="381"/>
    </row>
    <row r="196" spans="1:9" s="29" customFormat="1" ht="46.5" hidden="1" customHeight="1" x14ac:dyDescent="0.35">
      <c r="A196" s="124"/>
      <c r="B196" s="124"/>
      <c r="C196" s="310"/>
      <c r="D196" s="310"/>
      <c r="E196" s="204" t="s">
        <v>283</v>
      </c>
      <c r="F196" s="219"/>
      <c r="G196" s="220"/>
      <c r="H196" s="381"/>
      <c r="I196" s="381"/>
    </row>
    <row r="197" spans="1:9" ht="33" hidden="1" customHeight="1" x14ac:dyDescent="0.35">
      <c r="A197" s="264"/>
      <c r="B197" s="123"/>
      <c r="C197" s="308"/>
      <c r="D197" s="308"/>
      <c r="E197" s="204" t="s">
        <v>284</v>
      </c>
      <c r="F197" s="219"/>
      <c r="G197" s="220"/>
      <c r="H197" s="381"/>
      <c r="I197" s="381"/>
    </row>
    <row r="198" spans="1:9" ht="33.75" hidden="1" customHeight="1" x14ac:dyDescent="0.35">
      <c r="A198" s="40"/>
      <c r="B198" s="127"/>
      <c r="C198" s="309"/>
      <c r="D198" s="309"/>
      <c r="E198" s="204" t="s">
        <v>285</v>
      </c>
      <c r="F198" s="219"/>
      <c r="G198" s="220"/>
      <c r="H198" s="381"/>
      <c r="I198" s="381"/>
    </row>
    <row r="199" spans="1:9" ht="30.75" hidden="1" customHeight="1" x14ac:dyDescent="0.35">
      <c r="A199" s="40"/>
      <c r="B199" s="127"/>
      <c r="C199" s="309"/>
      <c r="D199" s="309"/>
      <c r="E199" s="204" t="s">
        <v>286</v>
      </c>
      <c r="F199" s="219"/>
      <c r="G199" s="220"/>
      <c r="H199" s="381"/>
      <c r="I199" s="381"/>
    </row>
    <row r="200" spans="1:9" s="29" customFormat="1" ht="43.5" hidden="1" customHeight="1" x14ac:dyDescent="0.35">
      <c r="A200" s="40"/>
      <c r="B200" s="127"/>
      <c r="C200" s="309"/>
      <c r="D200" s="309"/>
      <c r="E200" s="204" t="s">
        <v>287</v>
      </c>
      <c r="F200" s="219"/>
      <c r="G200" s="220"/>
      <c r="H200" s="381"/>
      <c r="I200" s="381"/>
    </row>
    <row r="201" spans="1:9" s="29" customFormat="1" ht="62.25" hidden="1" customHeight="1" x14ac:dyDescent="0.35">
      <c r="A201" s="40"/>
      <c r="B201" s="127"/>
      <c r="C201" s="309"/>
      <c r="D201" s="309"/>
      <c r="E201" s="204" t="s">
        <v>288</v>
      </c>
      <c r="F201" s="219"/>
      <c r="G201" s="220"/>
      <c r="H201" s="381"/>
      <c r="I201" s="381"/>
    </row>
    <row r="202" spans="1:9" s="29" customFormat="1" ht="45.75" hidden="1" customHeight="1" x14ac:dyDescent="0.35">
      <c r="A202" s="40"/>
      <c r="B202" s="127"/>
      <c r="C202" s="309"/>
      <c r="D202" s="309"/>
      <c r="E202" s="204" t="s">
        <v>289</v>
      </c>
      <c r="F202" s="219"/>
      <c r="G202" s="220"/>
      <c r="H202" s="381"/>
      <c r="I202" s="381"/>
    </row>
    <row r="203" spans="1:9" s="29" customFormat="1" ht="47.25" hidden="1" customHeight="1" x14ac:dyDescent="0.35">
      <c r="A203" s="39"/>
      <c r="B203" s="124"/>
      <c r="C203" s="310"/>
      <c r="D203" s="310"/>
      <c r="E203" s="204" t="s">
        <v>158</v>
      </c>
      <c r="F203" s="219"/>
      <c r="G203" s="220"/>
      <c r="H203" s="381"/>
      <c r="I203" s="381"/>
    </row>
    <row r="204" spans="1:9" ht="51" hidden="1" customHeight="1" x14ac:dyDescent="0.35">
      <c r="A204" s="268"/>
      <c r="B204" s="220"/>
      <c r="C204" s="268"/>
      <c r="D204" s="221"/>
      <c r="E204" s="220"/>
      <c r="F204" s="268"/>
      <c r="G204" s="220"/>
      <c r="H204" s="358"/>
      <c r="I204" s="360"/>
    </row>
    <row r="205" spans="1:9" ht="8.25" customHeight="1" x14ac:dyDescent="0.35">
      <c r="A205" s="178"/>
      <c r="B205" s="206"/>
      <c r="C205" s="181"/>
      <c r="D205" s="181"/>
      <c r="E205" s="184"/>
      <c r="F205" s="181"/>
      <c r="G205" s="182"/>
      <c r="H205" s="181"/>
      <c r="I205" s="183"/>
    </row>
    <row r="206" spans="1:9" s="29" customFormat="1" ht="43.5" x14ac:dyDescent="0.35">
      <c r="A206" s="150" t="s">
        <v>90</v>
      </c>
      <c r="B206" s="324" t="s">
        <v>320</v>
      </c>
      <c r="C206" s="308"/>
      <c r="D206" s="308"/>
      <c r="E206" s="203" t="str">
        <f>"a) " &amp; IF(Sheet1!$G$9="","Venue",Sheet1!$G$9) &amp; " map and Risk Assessment Information available on website and in Teachers Information Book prior to concert dates."</f>
        <v>a) Venue map and Risk Assessment Information available on website and in Teachers Information Book prior to concert dates.</v>
      </c>
      <c r="F206" s="228"/>
      <c r="G206" s="220"/>
      <c r="H206" s="310"/>
      <c r="I206" s="310"/>
    </row>
    <row r="207" spans="1:9" s="29" customFormat="1" ht="46.5" customHeight="1" x14ac:dyDescent="0.35">
      <c r="A207" s="150"/>
      <c r="B207" s="324"/>
      <c r="C207" s="309"/>
      <c r="D207" s="309"/>
      <c r="E207" s="204" t="s">
        <v>159</v>
      </c>
      <c r="F207" s="219"/>
      <c r="G207" s="220"/>
      <c r="H207" s="381"/>
      <c r="I207" s="381"/>
    </row>
    <row r="208" spans="1:9" s="29" customFormat="1" ht="48.75" hidden="1" customHeight="1" x14ac:dyDescent="0.35">
      <c r="A208" s="40"/>
      <c r="B208" s="40"/>
      <c r="C208" s="309"/>
      <c r="D208" s="309"/>
      <c r="E208" s="204" t="s">
        <v>160</v>
      </c>
      <c r="F208" s="219"/>
      <c r="G208" s="220"/>
      <c r="H208" s="381"/>
      <c r="I208" s="381"/>
    </row>
    <row r="209" spans="1:9" s="29" customFormat="1" ht="79.5" hidden="1" customHeight="1" x14ac:dyDescent="0.35">
      <c r="A209" s="40"/>
      <c r="B209" s="40"/>
      <c r="C209" s="309"/>
      <c r="D209" s="309"/>
      <c r="E209" s="204" t="s">
        <v>161</v>
      </c>
      <c r="F209" s="219"/>
      <c r="G209" s="220"/>
      <c r="H209" s="381"/>
      <c r="I209" s="381"/>
    </row>
    <row r="210" spans="1:9" s="29" customFormat="1" ht="33.75" hidden="1" customHeight="1" x14ac:dyDescent="0.35">
      <c r="A210" s="40"/>
      <c r="B210" s="40"/>
      <c r="C210" s="309"/>
      <c r="D210" s="309"/>
      <c r="E210" s="204" t="s">
        <v>162</v>
      </c>
      <c r="F210" s="219"/>
      <c r="G210" s="220"/>
      <c r="H210" s="381"/>
      <c r="I210" s="381"/>
    </row>
    <row r="211" spans="1:9" s="29" customFormat="1" ht="34.5" hidden="1" customHeight="1" x14ac:dyDescent="0.35">
      <c r="A211" s="40"/>
      <c r="B211" s="40"/>
      <c r="C211" s="309"/>
      <c r="D211" s="309"/>
      <c r="E211" s="204" t="s">
        <v>163</v>
      </c>
      <c r="F211" s="219"/>
      <c r="G211" s="220"/>
      <c r="H211" s="381"/>
      <c r="I211" s="381"/>
    </row>
    <row r="212" spans="1:9" s="29" customFormat="1" ht="48" customHeight="1" x14ac:dyDescent="0.35">
      <c r="A212" s="40"/>
      <c r="B212" s="40"/>
      <c r="C212" s="309"/>
      <c r="D212" s="309"/>
      <c r="E212" s="273" t="s">
        <v>326</v>
      </c>
      <c r="F212" s="219"/>
      <c r="G212" s="220"/>
      <c r="H212" s="381"/>
      <c r="I212" s="381"/>
    </row>
    <row r="213" spans="1:9" s="29" customFormat="1" ht="49.5" hidden="1" customHeight="1" x14ac:dyDescent="0.35">
      <c r="A213" s="39"/>
      <c r="B213" s="39"/>
      <c r="C213" s="310"/>
      <c r="D213" s="310"/>
      <c r="E213" s="204" t="s">
        <v>165</v>
      </c>
      <c r="F213" s="219"/>
      <c r="G213" s="220"/>
      <c r="H213" s="381"/>
      <c r="I213" s="381"/>
    </row>
    <row r="214" spans="1:9" s="29" customFormat="1" ht="60" hidden="1" customHeight="1" x14ac:dyDescent="0.35">
      <c r="A214" s="219"/>
      <c r="B214" s="220"/>
      <c r="C214" s="219"/>
      <c r="D214" s="221"/>
      <c r="E214" s="220"/>
      <c r="F214" s="219"/>
      <c r="G214" s="220"/>
      <c r="H214" s="358"/>
      <c r="I214" s="360"/>
    </row>
    <row r="215" spans="1:9" s="29" customFormat="1" ht="10.5" customHeight="1" x14ac:dyDescent="0.35">
      <c r="A215" s="178"/>
      <c r="B215" s="206"/>
      <c r="C215" s="181"/>
      <c r="D215" s="181"/>
      <c r="E215" s="184"/>
      <c r="F215" s="181"/>
      <c r="G215" s="182"/>
      <c r="H215" s="181"/>
      <c r="I215" s="183"/>
    </row>
    <row r="216" spans="1:9" s="29" customFormat="1" ht="29.25" hidden="1" customHeight="1" x14ac:dyDescent="0.35">
      <c r="A216" s="154" t="s">
        <v>90</v>
      </c>
      <c r="B216" s="324" t="s">
        <v>83</v>
      </c>
      <c r="C216" s="308"/>
      <c r="D216" s="308"/>
      <c r="E216" s="204" t="s">
        <v>166</v>
      </c>
      <c r="F216" s="219"/>
      <c r="G216" s="220"/>
      <c r="H216" s="381"/>
      <c r="I216" s="381"/>
    </row>
    <row r="217" spans="1:9" s="29" customFormat="1" ht="54" hidden="1" customHeight="1" x14ac:dyDescent="0.35">
      <c r="A217" s="140"/>
      <c r="B217" s="324"/>
      <c r="C217" s="309"/>
      <c r="D217" s="309"/>
      <c r="E217" s="204" t="s">
        <v>167</v>
      </c>
      <c r="F217" s="219"/>
      <c r="G217" s="220"/>
      <c r="H217" s="381"/>
      <c r="I217" s="381"/>
    </row>
    <row r="218" spans="1:9" s="29" customFormat="1" ht="29.25" hidden="1" customHeight="1" x14ac:dyDescent="0.35">
      <c r="A218" s="40"/>
      <c r="B218" s="34"/>
      <c r="C218" s="309"/>
      <c r="D218" s="309"/>
      <c r="E218" s="204" t="s">
        <v>168</v>
      </c>
      <c r="F218" s="219"/>
      <c r="G218" s="220"/>
      <c r="H218" s="381"/>
      <c r="I218" s="381"/>
    </row>
    <row r="219" spans="1:9" ht="62.25" hidden="1" customHeight="1" x14ac:dyDescent="0.35">
      <c r="A219" s="39"/>
      <c r="B219" s="32"/>
      <c r="C219" s="310"/>
      <c r="D219" s="310"/>
      <c r="E219" s="204" t="s">
        <v>169</v>
      </c>
      <c r="F219" s="219"/>
      <c r="G219" s="220"/>
      <c r="H219" s="381"/>
      <c r="I219" s="381"/>
    </row>
    <row r="220" spans="1:9" s="29" customFormat="1" ht="49.5" hidden="1" customHeight="1" x14ac:dyDescent="0.35">
      <c r="A220" s="219"/>
      <c r="B220" s="220"/>
      <c r="C220" s="219"/>
      <c r="D220" s="221"/>
      <c r="E220" s="220"/>
      <c r="F220" s="219"/>
      <c r="G220" s="220"/>
      <c r="H220" s="358"/>
      <c r="I220" s="360"/>
    </row>
    <row r="221" spans="1:9" ht="9" customHeight="1" x14ac:dyDescent="0.35">
      <c r="A221" s="178"/>
      <c r="B221" s="206"/>
      <c r="C221" s="181"/>
      <c r="D221" s="181"/>
      <c r="E221" s="184"/>
      <c r="F221" s="181"/>
      <c r="G221" s="182"/>
      <c r="H221" s="181"/>
      <c r="I221" s="183"/>
    </row>
    <row r="222" spans="1:9" ht="30.75" customHeight="1" x14ac:dyDescent="0.35">
      <c r="A222" s="125" t="s">
        <v>91</v>
      </c>
      <c r="B222" s="136" t="s">
        <v>318</v>
      </c>
      <c r="C222" s="308"/>
      <c r="D222" s="308"/>
      <c r="E222" s="204" t="s">
        <v>170</v>
      </c>
      <c r="F222" s="219"/>
      <c r="G222" s="220"/>
      <c r="H222" s="381"/>
      <c r="I222" s="381"/>
    </row>
    <row r="223" spans="1:9" s="29" customFormat="1" ht="41.25" hidden="1" customHeight="1" x14ac:dyDescent="0.35">
      <c r="A223" s="142"/>
      <c r="B223" s="143"/>
      <c r="C223" s="309"/>
      <c r="D223" s="309"/>
      <c r="E223" s="204" t="s">
        <v>171</v>
      </c>
      <c r="F223" s="219"/>
      <c r="G223" s="220"/>
      <c r="H223" s="381"/>
      <c r="I223" s="381"/>
    </row>
    <row r="224" spans="1:9" ht="33" hidden="1" customHeight="1" x14ac:dyDescent="0.35">
      <c r="A224" s="142"/>
      <c r="B224" s="143"/>
      <c r="C224" s="309"/>
      <c r="D224" s="309"/>
      <c r="E224" s="204" t="s">
        <v>172</v>
      </c>
      <c r="F224" s="219"/>
      <c r="G224" s="220"/>
      <c r="H224" s="381"/>
      <c r="I224" s="381"/>
    </row>
    <row r="225" spans="1:9" s="29" customFormat="1" ht="62.25" customHeight="1" x14ac:dyDescent="0.35">
      <c r="A225" s="142"/>
      <c r="B225" s="143"/>
      <c r="C225" s="310"/>
      <c r="D225" s="310"/>
      <c r="E225" s="204" t="s">
        <v>338</v>
      </c>
      <c r="F225" s="219"/>
      <c r="G225" s="220"/>
      <c r="H225" s="381"/>
      <c r="I225" s="381"/>
    </row>
    <row r="226" spans="1:9" s="29" customFormat="1" ht="60" hidden="1" customHeight="1" x14ac:dyDescent="0.35">
      <c r="A226" s="219"/>
      <c r="B226" s="220"/>
      <c r="C226" s="219"/>
      <c r="D226" s="221"/>
      <c r="E226" s="220"/>
      <c r="F226" s="219"/>
      <c r="G226" s="220"/>
      <c r="H226" s="358"/>
      <c r="I226" s="360"/>
    </row>
    <row r="227" spans="1:9" s="29" customFormat="1" ht="8.25" customHeight="1" x14ac:dyDescent="0.35">
      <c r="A227" s="178"/>
      <c r="B227" s="206"/>
      <c r="C227" s="181"/>
      <c r="D227" s="181"/>
      <c r="E227" s="184"/>
      <c r="F227" s="181"/>
      <c r="G227" s="182"/>
      <c r="H227" s="181"/>
      <c r="I227" s="183"/>
    </row>
    <row r="228" spans="1:9" s="29" customFormat="1" ht="34.5" customHeight="1" x14ac:dyDescent="0.35">
      <c r="A228" s="125" t="s">
        <v>50</v>
      </c>
      <c r="B228" s="267" t="s">
        <v>207</v>
      </c>
      <c r="C228" s="308"/>
      <c r="D228" s="308"/>
      <c r="E228" s="204" t="s">
        <v>174</v>
      </c>
      <c r="F228" s="219"/>
      <c r="G228" s="220"/>
      <c r="H228" s="381"/>
      <c r="I228" s="381"/>
    </row>
    <row r="229" spans="1:9" s="29" customFormat="1" ht="31.5" customHeight="1" x14ac:dyDescent="0.35">
      <c r="A229" s="134"/>
      <c r="B229" s="135"/>
      <c r="C229" s="310"/>
      <c r="D229" s="310"/>
      <c r="E229" s="266" t="s">
        <v>175</v>
      </c>
      <c r="F229" s="219"/>
      <c r="G229" s="220"/>
      <c r="H229" s="381"/>
      <c r="I229" s="381"/>
    </row>
    <row r="230" spans="1:9" s="29" customFormat="1" ht="18.75" hidden="1" customHeight="1" x14ac:dyDescent="0.35">
      <c r="A230" s="219"/>
      <c r="B230" s="220"/>
      <c r="C230" s="219"/>
      <c r="D230" s="221"/>
      <c r="E230" s="220"/>
      <c r="F230" s="219"/>
      <c r="G230" s="220"/>
      <c r="H230" s="358"/>
      <c r="I230" s="360"/>
    </row>
    <row r="231" spans="1:9" s="29" customFormat="1" ht="6" customHeight="1" x14ac:dyDescent="0.35">
      <c r="A231" s="178"/>
      <c r="B231" s="206"/>
      <c r="C231" s="181"/>
      <c r="D231" s="181"/>
      <c r="E231" s="184"/>
      <c r="F231" s="181"/>
      <c r="G231" s="182"/>
      <c r="H231" s="181"/>
      <c r="I231" s="183"/>
    </row>
    <row r="232" spans="1:9" s="29" customFormat="1" ht="24.75" customHeight="1" x14ac:dyDescent="0.35">
      <c r="A232" s="382" t="s">
        <v>246</v>
      </c>
      <c r="B232" s="383"/>
      <c r="C232" s="383"/>
      <c r="D232" s="383"/>
      <c r="E232" s="383"/>
      <c r="F232" s="383"/>
      <c r="G232" s="383"/>
      <c r="H232" s="383"/>
      <c r="I232" s="384"/>
    </row>
    <row r="233" spans="1:9" s="29" customFormat="1" ht="37.5" customHeight="1" x14ac:dyDescent="0.35">
      <c r="A233" s="139" t="s">
        <v>93</v>
      </c>
      <c r="B233" s="126" t="s">
        <v>51</v>
      </c>
      <c r="C233" s="308"/>
      <c r="D233" s="308"/>
      <c r="E233" s="204" t="s">
        <v>176</v>
      </c>
      <c r="F233" s="219"/>
      <c r="G233" s="220"/>
      <c r="H233" s="381"/>
      <c r="I233" s="381"/>
    </row>
    <row r="234" spans="1:9" s="29" customFormat="1" ht="32.25" hidden="1" customHeight="1" x14ac:dyDescent="0.35">
      <c r="A234" s="40"/>
      <c r="B234" s="34"/>
      <c r="C234" s="309"/>
      <c r="D234" s="309"/>
      <c r="E234" s="204" t="s">
        <v>177</v>
      </c>
      <c r="F234" s="219"/>
      <c r="G234" s="220"/>
      <c r="H234" s="381"/>
      <c r="I234" s="381"/>
    </row>
    <row r="235" spans="1:9" s="29" customFormat="1" ht="43.5" x14ac:dyDescent="0.35">
      <c r="A235" s="40"/>
      <c r="B235" s="34"/>
      <c r="C235" s="310"/>
      <c r="D235" s="310"/>
      <c r="E235" s="204" t="s">
        <v>339</v>
      </c>
      <c r="F235" s="219"/>
      <c r="G235" s="220"/>
      <c r="H235" s="381"/>
      <c r="I235" s="381"/>
    </row>
    <row r="236" spans="1:9" s="29" customFormat="1" ht="27" hidden="1" customHeight="1" x14ac:dyDescent="0.35">
      <c r="A236" s="219"/>
      <c r="B236" s="220"/>
      <c r="C236" s="219"/>
      <c r="D236" s="221"/>
      <c r="E236" s="220"/>
      <c r="F236" s="219"/>
      <c r="G236" s="220"/>
      <c r="H236" s="358"/>
      <c r="I236" s="360"/>
    </row>
    <row r="237" spans="1:9" s="29" customFormat="1" ht="8.25" customHeight="1" thickBot="1" x14ac:dyDescent="0.4">
      <c r="A237" s="178"/>
      <c r="B237" s="206"/>
      <c r="C237" s="181"/>
      <c r="D237" s="181"/>
      <c r="E237" s="184"/>
      <c r="F237" s="181"/>
      <c r="G237" s="182"/>
      <c r="H237" s="181"/>
      <c r="I237" s="183"/>
    </row>
    <row r="238" spans="1:9" s="29" customFormat="1" ht="27.75" hidden="1" customHeight="1" x14ac:dyDescent="0.35">
      <c r="A238" s="382" t="s">
        <v>248</v>
      </c>
      <c r="B238" s="383"/>
      <c r="C238" s="383"/>
      <c r="D238" s="383"/>
      <c r="E238" s="383"/>
      <c r="F238" s="383"/>
      <c r="G238" s="383"/>
      <c r="H238" s="383"/>
      <c r="I238" s="384"/>
    </row>
    <row r="239" spans="1:9" s="29" customFormat="1" ht="32.25" hidden="1" customHeight="1" x14ac:dyDescent="0.35">
      <c r="A239" s="126" t="s">
        <v>63</v>
      </c>
      <c r="B239" s="137" t="s">
        <v>208</v>
      </c>
      <c r="C239" s="308"/>
      <c r="D239" s="308"/>
      <c r="E239" s="204" t="s">
        <v>178</v>
      </c>
      <c r="F239" s="219"/>
      <c r="G239" s="220"/>
      <c r="H239" s="381"/>
      <c r="I239" s="381"/>
    </row>
    <row r="240" spans="1:9" s="29" customFormat="1" ht="37.5" hidden="1" customHeight="1" x14ac:dyDescent="0.35">
      <c r="A240" s="34"/>
      <c r="B240" s="121"/>
      <c r="C240" s="309"/>
      <c r="D240" s="309"/>
      <c r="E240" s="204" t="s">
        <v>179</v>
      </c>
      <c r="F240" s="219"/>
      <c r="G240" s="220"/>
      <c r="H240" s="381"/>
      <c r="I240" s="381"/>
    </row>
    <row r="241" spans="1:9" s="29" customFormat="1" ht="31.5" hidden="1" customHeight="1" x14ac:dyDescent="0.35">
      <c r="A241" s="34"/>
      <c r="B241" s="121"/>
      <c r="C241" s="309"/>
      <c r="D241" s="309"/>
      <c r="E241" s="204" t="s">
        <v>249</v>
      </c>
      <c r="F241" s="219"/>
      <c r="G241" s="220"/>
      <c r="H241" s="381"/>
      <c r="I241" s="381"/>
    </row>
    <row r="242" spans="1:9" s="29" customFormat="1" ht="33" hidden="1" customHeight="1" x14ac:dyDescent="0.35">
      <c r="A242" s="34"/>
      <c r="B242" s="121"/>
      <c r="C242" s="310"/>
      <c r="D242" s="310"/>
      <c r="E242" s="204" t="s">
        <v>180</v>
      </c>
      <c r="F242" s="219"/>
      <c r="G242" s="220"/>
      <c r="H242" s="381"/>
      <c r="I242" s="381"/>
    </row>
    <row r="243" spans="1:9" s="29" customFormat="1" ht="60.75" hidden="1" customHeight="1" x14ac:dyDescent="0.35">
      <c r="A243" s="219"/>
      <c r="B243" s="220"/>
      <c r="C243" s="219"/>
      <c r="D243" s="221"/>
      <c r="E243" s="220"/>
      <c r="F243" s="219"/>
      <c r="G243" s="220"/>
      <c r="H243" s="358"/>
      <c r="I243" s="360"/>
    </row>
    <row r="244" spans="1:9" s="29" customFormat="1" ht="6" hidden="1" customHeight="1" x14ac:dyDescent="0.35">
      <c r="A244" s="178"/>
      <c r="B244" s="206"/>
      <c r="C244" s="181"/>
      <c r="D244" s="181"/>
      <c r="E244" s="184"/>
      <c r="F244" s="181"/>
      <c r="G244" s="182"/>
      <c r="H244" s="181"/>
      <c r="I244" s="183"/>
    </row>
    <row r="245" spans="1:9" s="29" customFormat="1" ht="30.75" hidden="1" customHeight="1" x14ac:dyDescent="0.35">
      <c r="A245" s="126" t="s">
        <v>65</v>
      </c>
      <c r="B245" s="323" t="s">
        <v>66</v>
      </c>
      <c r="C245" s="308"/>
      <c r="D245" s="308"/>
      <c r="E245" s="204" t="s">
        <v>181</v>
      </c>
      <c r="F245" s="274"/>
      <c r="G245" s="220"/>
      <c r="H245" s="381"/>
      <c r="I245" s="381"/>
    </row>
    <row r="246" spans="1:9" s="29" customFormat="1" ht="28.5" hidden="1" customHeight="1" x14ac:dyDescent="0.35">
      <c r="A246" s="34"/>
      <c r="B246" s="324"/>
      <c r="C246" s="309"/>
      <c r="D246" s="309"/>
      <c r="E246" s="204" t="s">
        <v>182</v>
      </c>
      <c r="F246" s="274"/>
      <c r="G246" s="220"/>
      <c r="H246" s="381"/>
      <c r="I246" s="381"/>
    </row>
    <row r="247" spans="1:9" s="29" customFormat="1" ht="29.25" hidden="1" customHeight="1" x14ac:dyDescent="0.35">
      <c r="A247" s="34"/>
      <c r="B247" s="34"/>
      <c r="C247" s="309"/>
      <c r="D247" s="309"/>
      <c r="E247" s="204" t="s">
        <v>183</v>
      </c>
      <c r="F247" s="274"/>
      <c r="G247" s="220"/>
      <c r="H247" s="381"/>
      <c r="I247" s="381"/>
    </row>
    <row r="248" spans="1:9" s="29" customFormat="1" ht="26.25" hidden="1" customHeight="1" x14ac:dyDescent="0.35">
      <c r="A248" s="34"/>
      <c r="B248" s="34"/>
      <c r="C248" s="310"/>
      <c r="D248" s="310"/>
      <c r="E248" s="204" t="s">
        <v>184</v>
      </c>
      <c r="F248" s="274"/>
      <c r="G248" s="220"/>
      <c r="H248" s="381"/>
      <c r="I248" s="381"/>
    </row>
    <row r="249" spans="1:9" s="29" customFormat="1" ht="44.25" hidden="1" customHeight="1" x14ac:dyDescent="0.35">
      <c r="A249" s="219"/>
      <c r="B249" s="220"/>
      <c r="C249" s="219"/>
      <c r="D249" s="221"/>
      <c r="E249" s="220"/>
      <c r="F249" s="219"/>
      <c r="G249" s="220"/>
      <c r="H249" s="358"/>
      <c r="I249" s="360"/>
    </row>
    <row r="250" spans="1:9" s="189" customFormat="1" ht="9" hidden="1" customHeight="1" x14ac:dyDescent="0.35">
      <c r="A250" s="178"/>
      <c r="B250" s="206"/>
      <c r="C250" s="181"/>
      <c r="D250" s="181"/>
      <c r="E250" s="184"/>
      <c r="F250" s="181"/>
      <c r="G250" s="182"/>
      <c r="H250" s="181"/>
      <c r="I250" s="183"/>
    </row>
    <row r="251" spans="1:9" s="29" customFormat="1" ht="58" hidden="1" x14ac:dyDescent="0.35">
      <c r="A251" s="126" t="s">
        <v>67</v>
      </c>
      <c r="B251" s="126" t="s">
        <v>68</v>
      </c>
      <c r="C251" s="308"/>
      <c r="D251" s="308"/>
      <c r="E251" s="204" t="s">
        <v>185</v>
      </c>
      <c r="F251" s="274"/>
      <c r="G251" s="281"/>
      <c r="H251" s="381"/>
      <c r="I251" s="381"/>
    </row>
    <row r="252" spans="1:9" s="29" customFormat="1" ht="29" hidden="1" x14ac:dyDescent="0.35">
      <c r="A252" s="34"/>
      <c r="B252" s="34"/>
      <c r="C252" s="309"/>
      <c r="D252" s="309"/>
      <c r="E252" s="204" t="s">
        <v>186</v>
      </c>
      <c r="F252" s="274"/>
      <c r="G252" s="281"/>
      <c r="H252" s="381"/>
      <c r="I252" s="381"/>
    </row>
    <row r="253" spans="1:9" s="29" customFormat="1" ht="43.5" hidden="1" x14ac:dyDescent="0.35">
      <c r="A253" s="34"/>
      <c r="B253" s="34"/>
      <c r="C253" s="310"/>
      <c r="D253" s="310"/>
      <c r="E253" s="204" t="s">
        <v>187</v>
      </c>
      <c r="F253" s="274"/>
      <c r="G253" s="281"/>
      <c r="H253" s="381"/>
      <c r="I253" s="381"/>
    </row>
    <row r="254" spans="1:9" s="29" customFormat="1" ht="44.25" hidden="1" customHeight="1" x14ac:dyDescent="0.35">
      <c r="A254" s="219"/>
      <c r="B254" s="220"/>
      <c r="C254" s="219"/>
      <c r="D254" s="221"/>
      <c r="E254" s="220"/>
      <c r="F254" s="219"/>
      <c r="G254" s="220"/>
      <c r="H254" s="358"/>
      <c r="I254" s="360"/>
    </row>
    <row r="255" spans="1:9" s="29" customFormat="1" ht="9.75" hidden="1" customHeight="1" x14ac:dyDescent="0.35">
      <c r="A255" s="178"/>
      <c r="B255" s="206"/>
      <c r="C255" s="181"/>
      <c r="D255" s="181"/>
      <c r="E255" s="184"/>
      <c r="F255" s="181"/>
      <c r="G255" s="182"/>
      <c r="H255" s="181"/>
      <c r="I255" s="183"/>
    </row>
    <row r="256" spans="1:9" s="29" customFormat="1" ht="29" hidden="1" x14ac:dyDescent="0.35">
      <c r="A256" s="144" t="s">
        <v>69</v>
      </c>
      <c r="B256" s="126" t="s">
        <v>70</v>
      </c>
      <c r="C256" s="308"/>
      <c r="D256" s="308"/>
      <c r="E256" s="204" t="s">
        <v>188</v>
      </c>
      <c r="F256" s="219"/>
      <c r="G256" s="220"/>
      <c r="H256" s="381"/>
      <c r="I256" s="381"/>
    </row>
    <row r="257" spans="1:9" s="29" customFormat="1" ht="31.5" hidden="1" customHeight="1" x14ac:dyDescent="0.35">
      <c r="A257" s="145"/>
      <c r="B257" s="141"/>
      <c r="C257" s="310"/>
      <c r="D257" s="310"/>
      <c r="E257" s="204" t="s">
        <v>189</v>
      </c>
      <c r="F257" s="219"/>
      <c r="G257" s="220"/>
      <c r="H257" s="381"/>
      <c r="I257" s="381"/>
    </row>
    <row r="258" spans="1:9" s="29" customFormat="1" ht="55.5" hidden="1" customHeight="1" x14ac:dyDescent="0.35">
      <c r="A258" s="219"/>
      <c r="B258" s="220"/>
      <c r="C258" s="219"/>
      <c r="D258" s="221"/>
      <c r="E258" s="220"/>
      <c r="F258" s="219"/>
      <c r="G258" s="220"/>
      <c r="H258" s="358"/>
      <c r="I258" s="360"/>
    </row>
    <row r="259" spans="1:9" s="29" customFormat="1" ht="7.5" hidden="1" customHeight="1" x14ac:dyDescent="0.35">
      <c r="A259" s="178"/>
      <c r="B259" s="206"/>
      <c r="C259" s="181"/>
      <c r="D259" s="181"/>
      <c r="E259" s="184"/>
      <c r="F259" s="181"/>
      <c r="G259" s="182"/>
      <c r="H259" s="181"/>
      <c r="I259" s="183"/>
    </row>
    <row r="260" spans="1:9" s="29" customFormat="1" ht="23.25" hidden="1" customHeight="1" x14ac:dyDescent="0.35">
      <c r="A260" s="382" t="s">
        <v>250</v>
      </c>
      <c r="B260" s="383"/>
      <c r="C260" s="383"/>
      <c r="D260" s="383"/>
      <c r="E260" s="383"/>
      <c r="F260" s="383"/>
      <c r="G260" s="383"/>
      <c r="H260" s="383"/>
      <c r="I260" s="384"/>
    </row>
    <row r="261" spans="1:9" s="29" customFormat="1" ht="49.5" hidden="1" customHeight="1" x14ac:dyDescent="0.35">
      <c r="A261" s="126" t="s">
        <v>76</v>
      </c>
      <c r="B261" s="126" t="s">
        <v>77</v>
      </c>
      <c r="C261" s="308"/>
      <c r="D261" s="308"/>
      <c r="E261" s="204" t="s">
        <v>190</v>
      </c>
      <c r="F261" s="219"/>
      <c r="G261" s="220"/>
      <c r="H261" s="381"/>
      <c r="I261" s="381"/>
    </row>
    <row r="262" spans="1:9" s="29" customFormat="1" ht="30.75" hidden="1" customHeight="1" x14ac:dyDescent="0.35">
      <c r="A262" s="34"/>
      <c r="B262" s="34"/>
      <c r="C262" s="309"/>
      <c r="D262" s="309"/>
      <c r="E262" s="204" t="s">
        <v>191</v>
      </c>
      <c r="F262" s="219"/>
      <c r="G262" s="220"/>
      <c r="H262" s="381"/>
      <c r="I262" s="381"/>
    </row>
    <row r="263" spans="1:9" s="29" customFormat="1" ht="31.5" hidden="1" customHeight="1" x14ac:dyDescent="0.35">
      <c r="A263" s="34"/>
      <c r="B263" s="34"/>
      <c r="C263" s="309"/>
      <c r="D263" s="309"/>
      <c r="E263" s="204" t="s">
        <v>192</v>
      </c>
      <c r="F263" s="219"/>
      <c r="G263" s="220"/>
      <c r="H263" s="381"/>
      <c r="I263" s="381"/>
    </row>
    <row r="264" spans="1:9" s="29" customFormat="1" ht="47.25" hidden="1" customHeight="1" x14ac:dyDescent="0.35">
      <c r="A264" s="34"/>
      <c r="B264" s="34"/>
      <c r="C264" s="309"/>
      <c r="D264" s="309"/>
      <c r="E264" s="204" t="s">
        <v>251</v>
      </c>
      <c r="F264" s="219"/>
      <c r="G264" s="220"/>
      <c r="H264" s="381"/>
      <c r="I264" s="381"/>
    </row>
    <row r="265" spans="1:9" s="29" customFormat="1" ht="33.75" hidden="1" customHeight="1" x14ac:dyDescent="0.35">
      <c r="A265" s="34"/>
      <c r="B265" s="34"/>
      <c r="C265" s="309"/>
      <c r="D265" s="309"/>
      <c r="E265" s="204" t="s">
        <v>193</v>
      </c>
      <c r="F265" s="219"/>
      <c r="G265" s="220"/>
      <c r="H265" s="381"/>
      <c r="I265" s="381"/>
    </row>
    <row r="266" spans="1:9" s="29" customFormat="1" ht="29.25" hidden="1" customHeight="1" x14ac:dyDescent="0.35">
      <c r="A266" s="34"/>
      <c r="B266" s="34"/>
      <c r="C266" s="309"/>
      <c r="D266" s="309"/>
      <c r="E266" s="204" t="s">
        <v>252</v>
      </c>
      <c r="F266" s="219"/>
      <c r="G266" s="220"/>
      <c r="H266" s="381"/>
      <c r="I266" s="381"/>
    </row>
    <row r="267" spans="1:9" s="29" customFormat="1" ht="29" hidden="1" x14ac:dyDescent="0.35">
      <c r="A267" s="161"/>
      <c r="B267" s="161"/>
      <c r="C267" s="310"/>
      <c r="D267" s="310"/>
      <c r="E267" s="204" t="s">
        <v>254</v>
      </c>
      <c r="F267" s="219"/>
      <c r="G267" s="220"/>
      <c r="H267" s="381"/>
      <c r="I267" s="381"/>
    </row>
    <row r="268" spans="1:9" s="29" customFormat="1" ht="45.75" hidden="1" customHeight="1" x14ac:dyDescent="0.35">
      <c r="A268" s="126"/>
      <c r="B268" s="126"/>
      <c r="C268" s="308"/>
      <c r="D268" s="308"/>
      <c r="E268" s="204" t="s">
        <v>253</v>
      </c>
      <c r="F268" s="219"/>
      <c r="G268" s="220"/>
      <c r="H268" s="381"/>
      <c r="I268" s="381"/>
    </row>
    <row r="269" spans="1:9" s="29" customFormat="1" ht="78.75" hidden="1" customHeight="1" x14ac:dyDescent="0.35">
      <c r="A269" s="34"/>
      <c r="B269" s="34"/>
      <c r="C269" s="309"/>
      <c r="D269" s="309"/>
      <c r="E269" s="204" t="s">
        <v>255</v>
      </c>
      <c r="F269" s="219"/>
      <c r="G269" s="220"/>
      <c r="H269" s="381"/>
      <c r="I269" s="381"/>
    </row>
    <row r="270" spans="1:9" s="29" customFormat="1" ht="29" hidden="1" x14ac:dyDescent="0.35">
      <c r="A270" s="34"/>
      <c r="B270" s="34"/>
      <c r="C270" s="309"/>
      <c r="D270" s="309"/>
      <c r="E270" s="204" t="s">
        <v>194</v>
      </c>
      <c r="F270" s="219"/>
      <c r="G270" s="220"/>
      <c r="H270" s="381"/>
      <c r="I270" s="381"/>
    </row>
    <row r="271" spans="1:9" s="29" customFormat="1" ht="29.25" hidden="1" customHeight="1" x14ac:dyDescent="0.35">
      <c r="A271" s="34"/>
      <c r="B271" s="34"/>
      <c r="C271" s="309"/>
      <c r="D271" s="309"/>
      <c r="E271" s="204" t="s">
        <v>256</v>
      </c>
      <c r="F271" s="219"/>
      <c r="G271" s="220"/>
      <c r="H271" s="381"/>
      <c r="I271" s="381"/>
    </row>
    <row r="272" spans="1:9" s="29" customFormat="1" ht="32.25" hidden="1" customHeight="1" x14ac:dyDescent="0.35">
      <c r="A272" s="34"/>
      <c r="B272" s="34"/>
      <c r="C272" s="309"/>
      <c r="D272" s="309"/>
      <c r="E272" s="204" t="s">
        <v>257</v>
      </c>
      <c r="F272" s="219"/>
      <c r="G272" s="220"/>
      <c r="H272" s="381"/>
      <c r="I272" s="381"/>
    </row>
    <row r="273" spans="1:9" s="29" customFormat="1" ht="29.25" hidden="1" customHeight="1" x14ac:dyDescent="0.35">
      <c r="A273" s="34"/>
      <c r="B273" s="34"/>
      <c r="C273" s="309"/>
      <c r="D273" s="309"/>
      <c r="E273" s="204" t="s">
        <v>258</v>
      </c>
      <c r="F273" s="219"/>
      <c r="G273" s="220"/>
      <c r="H273" s="381"/>
      <c r="I273" s="381"/>
    </row>
    <row r="274" spans="1:9" s="29" customFormat="1" ht="29" hidden="1" x14ac:dyDescent="0.35">
      <c r="A274" s="34"/>
      <c r="B274" s="34"/>
      <c r="C274" s="309"/>
      <c r="D274" s="309"/>
      <c r="E274" s="204" t="s">
        <v>259</v>
      </c>
      <c r="F274" s="219"/>
      <c r="G274" s="220"/>
      <c r="H274" s="381"/>
      <c r="I274" s="381"/>
    </row>
    <row r="275" spans="1:9" s="29" customFormat="1" ht="35.25" hidden="1" customHeight="1" x14ac:dyDescent="0.35">
      <c r="A275" s="34"/>
      <c r="B275" s="34"/>
      <c r="C275" s="309"/>
      <c r="D275" s="309"/>
      <c r="E275" s="204" t="s">
        <v>260</v>
      </c>
      <c r="F275" s="219"/>
      <c r="G275" s="220"/>
      <c r="H275" s="381"/>
      <c r="I275" s="381"/>
    </row>
    <row r="276" spans="1:9" s="29" customFormat="1" ht="32.25" hidden="1" customHeight="1" x14ac:dyDescent="0.35">
      <c r="A276" s="34"/>
      <c r="B276" s="34"/>
      <c r="C276" s="310"/>
      <c r="D276" s="310"/>
      <c r="E276" s="204" t="s">
        <v>261</v>
      </c>
      <c r="F276" s="219"/>
      <c r="G276" s="220"/>
      <c r="H276" s="381"/>
      <c r="I276" s="381"/>
    </row>
    <row r="277" spans="1:9" s="29" customFormat="1" ht="50.25" hidden="1" customHeight="1" x14ac:dyDescent="0.35">
      <c r="A277" s="219"/>
      <c r="B277" s="220"/>
      <c r="C277" s="219"/>
      <c r="D277" s="221"/>
      <c r="E277" s="220"/>
      <c r="F277" s="219"/>
      <c r="G277" s="220"/>
      <c r="H277" s="358"/>
      <c r="I277" s="360"/>
    </row>
    <row r="278" spans="1:9" s="29" customFormat="1" ht="9.75" hidden="1" customHeight="1" x14ac:dyDescent="0.35">
      <c r="A278" s="178"/>
      <c r="B278" s="206"/>
      <c r="C278" s="181"/>
      <c r="D278" s="181"/>
      <c r="E278" s="184"/>
      <c r="F278" s="181"/>
      <c r="G278" s="182"/>
      <c r="H278" s="181"/>
      <c r="I278" s="183"/>
    </row>
    <row r="279" spans="1:9" s="29" customFormat="1" ht="81" hidden="1" customHeight="1" x14ac:dyDescent="0.35">
      <c r="A279" s="323" t="s">
        <v>78</v>
      </c>
      <c r="B279" s="202" t="s">
        <v>77</v>
      </c>
      <c r="C279" s="308"/>
      <c r="D279" s="308"/>
      <c r="E279" s="204" t="s">
        <v>195</v>
      </c>
      <c r="F279" s="219"/>
      <c r="G279" s="220"/>
      <c r="H279" s="381"/>
      <c r="I279" s="381"/>
    </row>
    <row r="280" spans="1:9" s="29" customFormat="1" ht="30.75" hidden="1" customHeight="1" x14ac:dyDescent="0.35">
      <c r="A280" s="324"/>
      <c r="B280" s="134"/>
      <c r="C280" s="309"/>
      <c r="D280" s="309"/>
      <c r="E280" s="204" t="s">
        <v>262</v>
      </c>
      <c r="F280" s="219"/>
      <c r="G280" s="220"/>
      <c r="H280" s="381"/>
      <c r="I280" s="381"/>
    </row>
    <row r="281" spans="1:9" s="29" customFormat="1" ht="43.5" hidden="1" x14ac:dyDescent="0.35">
      <c r="A281" s="154"/>
      <c r="B281" s="134"/>
      <c r="C281" s="309"/>
      <c r="D281" s="309"/>
      <c r="E281" s="204" t="s">
        <v>263</v>
      </c>
      <c r="F281" s="219"/>
      <c r="G281" s="220"/>
      <c r="H281" s="381"/>
      <c r="I281" s="381"/>
    </row>
    <row r="282" spans="1:9" s="29" customFormat="1" ht="29.25" hidden="1" customHeight="1" x14ac:dyDescent="0.35">
      <c r="A282" s="40"/>
      <c r="B282" s="34"/>
      <c r="C282" s="309"/>
      <c r="D282" s="309"/>
      <c r="E282" s="204" t="s">
        <v>264</v>
      </c>
      <c r="F282" s="219"/>
      <c r="G282" s="220"/>
      <c r="H282" s="381"/>
      <c r="I282" s="381"/>
    </row>
    <row r="283" spans="1:9" s="29" customFormat="1" ht="33.75" hidden="1" customHeight="1" x14ac:dyDescent="0.35">
      <c r="A283" s="40"/>
      <c r="B283" s="34"/>
      <c r="C283" s="309"/>
      <c r="D283" s="309"/>
      <c r="E283" s="204" t="s">
        <v>265</v>
      </c>
      <c r="F283" s="219"/>
      <c r="G283" s="220"/>
      <c r="H283" s="381"/>
      <c r="I283" s="381"/>
    </row>
    <row r="284" spans="1:9" s="29" customFormat="1" ht="31.5" hidden="1" customHeight="1" x14ac:dyDescent="0.35">
      <c r="A284" s="40"/>
      <c r="B284" s="34"/>
      <c r="C284" s="309"/>
      <c r="D284" s="309"/>
      <c r="E284" s="204" t="s">
        <v>266</v>
      </c>
      <c r="F284" s="219"/>
      <c r="G284" s="220"/>
      <c r="H284" s="381"/>
      <c r="I284" s="381"/>
    </row>
    <row r="285" spans="1:9" s="29" customFormat="1" ht="39" hidden="1" customHeight="1" x14ac:dyDescent="0.35">
      <c r="A285" s="40"/>
      <c r="B285" s="34"/>
      <c r="C285" s="309"/>
      <c r="D285" s="309"/>
      <c r="E285" s="204" t="s">
        <v>267</v>
      </c>
      <c r="F285" s="219"/>
      <c r="G285" s="220"/>
      <c r="H285" s="381"/>
      <c r="I285" s="381"/>
    </row>
    <row r="286" spans="1:9" s="29" customFormat="1" ht="36.75" hidden="1" customHeight="1" x14ac:dyDescent="0.35">
      <c r="A286" s="40"/>
      <c r="B286" s="34"/>
      <c r="C286" s="309"/>
      <c r="D286" s="309"/>
      <c r="E286" s="204" t="s">
        <v>268</v>
      </c>
      <c r="F286" s="219"/>
      <c r="G286" s="220"/>
      <c r="H286" s="381"/>
      <c r="I286" s="381"/>
    </row>
    <row r="287" spans="1:9" s="29" customFormat="1" ht="30.75" hidden="1" customHeight="1" x14ac:dyDescent="0.35">
      <c r="A287" s="40"/>
      <c r="B287" s="34"/>
      <c r="C287" s="309"/>
      <c r="D287" s="309"/>
      <c r="E287" s="204" t="s">
        <v>269</v>
      </c>
      <c r="F287" s="219"/>
      <c r="G287" s="220"/>
      <c r="H287" s="381"/>
      <c r="I287" s="381"/>
    </row>
    <row r="288" spans="1:9" s="29" customFormat="1" ht="38.25" hidden="1" customHeight="1" x14ac:dyDescent="0.35">
      <c r="A288" s="40"/>
      <c r="B288" s="34"/>
      <c r="C288" s="310"/>
      <c r="D288" s="310"/>
      <c r="E288" s="204" t="s">
        <v>270</v>
      </c>
      <c r="F288" s="219"/>
      <c r="G288" s="220"/>
      <c r="H288" s="381"/>
      <c r="I288" s="381"/>
    </row>
    <row r="289" spans="1:10" s="29" customFormat="1" ht="49.5" hidden="1" customHeight="1" x14ac:dyDescent="0.35">
      <c r="A289" s="219"/>
      <c r="B289" s="220"/>
      <c r="C289" s="219"/>
      <c r="D289" s="221"/>
      <c r="E289" s="220"/>
      <c r="F289" s="219"/>
      <c r="G289" s="220"/>
      <c r="H289" s="358"/>
      <c r="I289" s="360"/>
    </row>
    <row r="290" spans="1:10" s="29" customFormat="1" hidden="1" x14ac:dyDescent="0.35">
      <c r="A290" s="231"/>
      <c r="B290" s="232"/>
      <c r="C290" s="233"/>
      <c r="D290" s="233"/>
      <c r="E290" s="234"/>
      <c r="F290" s="233"/>
      <c r="G290" s="232"/>
      <c r="H290" s="233"/>
      <c r="I290" s="235"/>
    </row>
    <row r="291" spans="1:10" s="29" customFormat="1" ht="63" hidden="1" customHeight="1" x14ac:dyDescent="0.35">
      <c r="A291" s="323" t="s">
        <v>81</v>
      </c>
      <c r="B291" s="137" t="s">
        <v>82</v>
      </c>
      <c r="C291" s="308"/>
      <c r="D291" s="308"/>
      <c r="E291" s="204" t="s">
        <v>196</v>
      </c>
      <c r="F291" s="219"/>
      <c r="G291" s="220"/>
      <c r="H291" s="381"/>
      <c r="I291" s="381"/>
    </row>
    <row r="292" spans="1:10" s="29" customFormat="1" ht="33.75" hidden="1" customHeight="1" x14ac:dyDescent="0.35">
      <c r="A292" s="324"/>
      <c r="B292" s="138"/>
      <c r="C292" s="309"/>
      <c r="D292" s="309"/>
      <c r="E292" s="204" t="s">
        <v>271</v>
      </c>
      <c r="F292" s="219"/>
      <c r="G292" s="220"/>
      <c r="H292" s="381"/>
      <c r="I292" s="381"/>
    </row>
    <row r="293" spans="1:10" s="29" customFormat="1" ht="49.5" hidden="1" customHeight="1" x14ac:dyDescent="0.35">
      <c r="A293" s="324"/>
      <c r="B293" s="138"/>
      <c r="C293" s="309"/>
      <c r="D293" s="309"/>
      <c r="E293" s="204" t="s">
        <v>197</v>
      </c>
      <c r="F293" s="219"/>
      <c r="G293" s="220"/>
      <c r="H293" s="381"/>
      <c r="I293" s="381"/>
    </row>
    <row r="294" spans="1:10" s="29" customFormat="1" ht="52.5" hidden="1" customHeight="1" x14ac:dyDescent="0.35">
      <c r="A294" s="324"/>
      <c r="B294" s="138"/>
      <c r="C294" s="309"/>
      <c r="D294" s="309"/>
      <c r="E294" s="204" t="s">
        <v>198</v>
      </c>
      <c r="F294" s="219"/>
      <c r="G294" s="220"/>
      <c r="H294" s="381"/>
      <c r="I294" s="381"/>
    </row>
    <row r="295" spans="1:10" s="29" customFormat="1" ht="62.25" hidden="1" customHeight="1" x14ac:dyDescent="0.35">
      <c r="A295" s="324"/>
      <c r="B295" s="138"/>
      <c r="C295" s="309"/>
      <c r="D295" s="309"/>
      <c r="E295" s="204" t="s">
        <v>199</v>
      </c>
      <c r="F295" s="219"/>
      <c r="G295" s="220"/>
      <c r="H295" s="381"/>
      <c r="I295" s="381"/>
    </row>
    <row r="296" spans="1:10" s="29" customFormat="1" ht="50.25" hidden="1" customHeight="1" x14ac:dyDescent="0.35">
      <c r="A296" s="34"/>
      <c r="B296" s="34"/>
      <c r="C296" s="309"/>
      <c r="D296" s="309"/>
      <c r="E296" s="204" t="s">
        <v>272</v>
      </c>
      <c r="F296" s="219"/>
      <c r="G296" s="220"/>
      <c r="H296" s="381"/>
      <c r="I296" s="381"/>
      <c r="J296"/>
    </row>
    <row r="297" spans="1:10" s="29" customFormat="1" ht="36" hidden="1" customHeight="1" x14ac:dyDescent="0.35">
      <c r="A297" s="34"/>
      <c r="B297" s="34"/>
      <c r="C297" s="309"/>
      <c r="D297" s="309"/>
      <c r="E297" s="204" t="s">
        <v>200</v>
      </c>
      <c r="F297" s="219"/>
      <c r="G297" s="220"/>
      <c r="H297" s="381"/>
      <c r="I297" s="381"/>
      <c r="J297"/>
    </row>
    <row r="298" spans="1:10" ht="38.25" hidden="1" customHeight="1" x14ac:dyDescent="0.35">
      <c r="A298" s="34"/>
      <c r="B298" s="34"/>
      <c r="C298" s="309"/>
      <c r="D298" s="309"/>
      <c r="E298" s="204" t="s">
        <v>273</v>
      </c>
      <c r="F298" s="219"/>
      <c r="G298" s="220"/>
      <c r="H298" s="381"/>
      <c r="I298" s="381"/>
    </row>
    <row r="299" spans="1:10" ht="49.5" hidden="1" customHeight="1" x14ac:dyDescent="0.35">
      <c r="A299" s="34"/>
      <c r="B299" s="34"/>
      <c r="C299" s="310"/>
      <c r="D299" s="310"/>
      <c r="E299" s="204" t="s">
        <v>201</v>
      </c>
      <c r="F299" s="219"/>
      <c r="G299" s="220"/>
      <c r="H299" s="381"/>
      <c r="I299" s="381"/>
    </row>
    <row r="300" spans="1:10" ht="63" hidden="1" customHeight="1" x14ac:dyDescent="0.35">
      <c r="A300" s="219"/>
      <c r="B300" s="220"/>
      <c r="C300" s="219"/>
      <c r="D300" s="221"/>
      <c r="E300" s="220"/>
      <c r="F300" s="219"/>
      <c r="G300" s="220"/>
      <c r="H300" s="358"/>
      <c r="I300" s="360"/>
    </row>
    <row r="301" spans="1:10" ht="9.75" hidden="1" customHeight="1" x14ac:dyDescent="0.35">
      <c r="A301" s="178"/>
      <c r="B301" s="206"/>
      <c r="C301" s="181"/>
      <c r="D301" s="181"/>
      <c r="E301" s="184"/>
      <c r="F301" s="181"/>
      <c r="G301" s="182"/>
      <c r="H301" s="181"/>
      <c r="I301" s="183"/>
    </row>
    <row r="302" spans="1:10" ht="19.5" hidden="1" customHeight="1" x14ac:dyDescent="0.35">
      <c r="A302" s="382" t="s">
        <v>275</v>
      </c>
      <c r="B302" s="383"/>
      <c r="C302" s="383"/>
      <c r="D302" s="383"/>
      <c r="E302" s="383"/>
      <c r="F302" s="383"/>
      <c r="G302" s="383"/>
      <c r="H302" s="383"/>
      <c r="I302" s="384"/>
    </row>
    <row r="303" spans="1:10" ht="29.25" hidden="1" customHeight="1" x14ac:dyDescent="0.35">
      <c r="A303" s="331" t="s">
        <v>274</v>
      </c>
      <c r="B303" s="308" t="s">
        <v>209</v>
      </c>
      <c r="C303" s="223"/>
      <c r="D303" s="223"/>
      <c r="E303" s="236"/>
      <c r="F303" s="223"/>
      <c r="G303" s="236"/>
      <c r="H303" s="316"/>
      <c r="I303" s="341"/>
    </row>
    <row r="304" spans="1:10" ht="31.5" hidden="1" customHeight="1" x14ac:dyDescent="0.35">
      <c r="A304" s="332"/>
      <c r="B304" s="309"/>
      <c r="C304" s="226"/>
      <c r="D304" s="226"/>
      <c r="E304" s="237"/>
      <c r="F304" s="224"/>
      <c r="G304" s="237"/>
      <c r="H304" s="317"/>
      <c r="I304" s="340"/>
    </row>
    <row r="305" spans="1:9" ht="29.25" hidden="1" customHeight="1" x14ac:dyDescent="0.35">
      <c r="A305" s="332"/>
      <c r="B305" s="309"/>
      <c r="C305" s="226"/>
      <c r="D305" s="226"/>
      <c r="E305" s="237"/>
      <c r="F305" s="224"/>
      <c r="G305" s="237"/>
      <c r="H305" s="317"/>
      <c r="I305" s="340"/>
    </row>
    <row r="306" spans="1:9" ht="31.5" hidden="1" customHeight="1" x14ac:dyDescent="0.35">
      <c r="A306" s="332"/>
      <c r="B306" s="309"/>
      <c r="C306" s="226"/>
      <c r="D306" s="226"/>
      <c r="E306" s="237"/>
      <c r="F306" s="224"/>
      <c r="G306" s="237"/>
      <c r="H306" s="317"/>
      <c r="I306" s="340"/>
    </row>
    <row r="307" spans="1:9" ht="30" hidden="1" customHeight="1" x14ac:dyDescent="0.35">
      <c r="A307" s="332"/>
      <c r="B307" s="309"/>
      <c r="C307" s="226"/>
      <c r="D307" s="226"/>
      <c r="E307" s="237"/>
      <c r="F307" s="224"/>
      <c r="G307" s="237"/>
      <c r="H307" s="317"/>
      <c r="I307" s="340"/>
    </row>
    <row r="308" spans="1:9" ht="31.5" hidden="1" customHeight="1" x14ac:dyDescent="0.35">
      <c r="A308" s="227"/>
      <c r="B308" s="310"/>
      <c r="C308" s="227"/>
      <c r="D308" s="227"/>
      <c r="E308" s="238"/>
      <c r="F308" s="228"/>
      <c r="G308" s="238"/>
      <c r="H308" s="327"/>
      <c r="I308" s="339"/>
    </row>
    <row r="309" spans="1:9" ht="27" hidden="1" customHeight="1" thickBot="1" x14ac:dyDescent="0.4">
      <c r="A309" s="33"/>
      <c r="B309" s="33"/>
      <c r="C309" s="33"/>
      <c r="D309" s="33"/>
      <c r="E309" s="35"/>
      <c r="F309" s="33"/>
      <c r="G309" s="35"/>
      <c r="H309" s="128"/>
      <c r="I309" s="29"/>
    </row>
    <row r="310" spans="1:9" ht="15" customHeight="1" x14ac:dyDescent="0.35">
      <c r="A310" s="349" t="s">
        <v>228</v>
      </c>
      <c r="B310" s="350"/>
      <c r="C310" s="239"/>
      <c r="D310" s="240"/>
      <c r="E310" s="241"/>
      <c r="F310" s="240"/>
      <c r="G310" s="241"/>
      <c r="H310" s="242"/>
      <c r="I310" s="243"/>
    </row>
    <row r="311" spans="1:9" ht="24.75" customHeight="1" x14ac:dyDescent="0.35">
      <c r="A311" s="351"/>
      <c r="B311" s="352"/>
      <c r="C311" s="244"/>
      <c r="D311" s="229"/>
      <c r="E311" s="245"/>
      <c r="F311" s="229"/>
      <c r="G311" s="245"/>
      <c r="H311" s="230"/>
      <c r="I311" s="246"/>
    </row>
    <row r="312" spans="1:9" ht="18" customHeight="1" thickBot="1" x14ac:dyDescent="0.4">
      <c r="A312" s="353"/>
      <c r="B312" s="354"/>
      <c r="C312" s="247"/>
      <c r="D312" s="248"/>
      <c r="E312" s="248"/>
      <c r="F312" s="248"/>
      <c r="G312" s="249"/>
      <c r="H312" s="248"/>
      <c r="I312" s="250"/>
    </row>
    <row r="313" spans="1:9" ht="13.5" customHeight="1" x14ac:dyDescent="0.35">
      <c r="A313" s="35"/>
      <c r="B313" s="35"/>
      <c r="C313" s="33"/>
      <c r="D313" s="33"/>
      <c r="E313" s="33"/>
      <c r="F313" s="33"/>
      <c r="G313" s="31"/>
      <c r="H313" s="33"/>
      <c r="I313" s="33"/>
    </row>
    <row r="314" spans="1:9" ht="20.25" customHeight="1" x14ac:dyDescent="0.35">
      <c r="A314" s="450" t="s">
        <v>234</v>
      </c>
      <c r="B314" s="451"/>
      <c r="C314" s="451"/>
      <c r="D314" s="451"/>
      <c r="E314" s="451"/>
      <c r="F314" s="451"/>
      <c r="G314" s="451"/>
      <c r="H314" s="451"/>
      <c r="I314" s="452"/>
    </row>
    <row r="315" spans="1:9" x14ac:dyDescent="0.35">
      <c r="A315" s="325" t="s">
        <v>210</v>
      </c>
      <c r="B315" s="326"/>
      <c r="C315" s="163"/>
      <c r="D315" s="163"/>
      <c r="E315" s="252"/>
      <c r="F315" s="158"/>
      <c r="G315" s="160"/>
      <c r="H315" s="158"/>
      <c r="I315" s="43"/>
    </row>
    <row r="316" spans="1:9" x14ac:dyDescent="0.35">
      <c r="A316" s="201" t="s">
        <v>211</v>
      </c>
      <c r="B316" s="201"/>
      <c r="C316" s="163"/>
      <c r="D316" s="163"/>
      <c r="E316" s="158"/>
      <c r="F316" s="158"/>
      <c r="G316" s="160"/>
      <c r="H316" s="158"/>
      <c r="I316" s="43"/>
    </row>
    <row r="317" spans="1:9" x14ac:dyDescent="0.35">
      <c r="A317" s="147" t="s">
        <v>212</v>
      </c>
      <c r="B317" s="201"/>
      <c r="C317" s="163"/>
      <c r="D317" s="163"/>
      <c r="E317" s="158"/>
      <c r="F317" s="158"/>
      <c r="G317" s="160"/>
      <c r="H317" s="158"/>
      <c r="I317" s="43"/>
    </row>
    <row r="318" spans="1:9" x14ac:dyDescent="0.35">
      <c r="A318" s="378" t="s">
        <v>229</v>
      </c>
      <c r="B318" s="379"/>
      <c r="C318" s="163"/>
      <c r="D318" s="163"/>
      <c r="E318" s="158"/>
      <c r="F318" s="158"/>
      <c r="G318" s="160"/>
      <c r="H318" s="158"/>
      <c r="I318" s="43"/>
    </row>
    <row r="319" spans="1:9" x14ac:dyDescent="0.35">
      <c r="A319" s="152" t="s">
        <v>230</v>
      </c>
      <c r="B319" s="151"/>
      <c r="C319" s="163"/>
      <c r="D319" s="163"/>
      <c r="E319" s="316" t="s">
        <v>213</v>
      </c>
      <c r="F319" s="355"/>
      <c r="G319" s="355"/>
      <c r="H319" s="355"/>
      <c r="I319" s="341"/>
    </row>
    <row r="320" spans="1:9" ht="32.25" customHeight="1" x14ac:dyDescent="0.35">
      <c r="A320" s="454" t="s">
        <v>231</v>
      </c>
      <c r="B320" s="455"/>
      <c r="C320" s="455"/>
      <c r="D320" s="456"/>
      <c r="E320" s="327"/>
      <c r="F320" s="356"/>
      <c r="G320" s="356"/>
      <c r="H320" s="356"/>
      <c r="I320" s="339"/>
    </row>
    <row r="321" spans="1:9" x14ac:dyDescent="0.35">
      <c r="A321" s="367" t="s">
        <v>218</v>
      </c>
      <c r="B321" s="368"/>
      <c r="C321" s="168"/>
      <c r="D321" s="168"/>
      <c r="E321" s="355" t="s">
        <v>219</v>
      </c>
      <c r="F321" s="355"/>
      <c r="G321" s="355"/>
      <c r="H321" s="355"/>
      <c r="I321" s="341"/>
    </row>
    <row r="322" spans="1:9" ht="31.5" customHeight="1" x14ac:dyDescent="0.35">
      <c r="A322" s="369"/>
      <c r="B322" s="370"/>
      <c r="C322" s="161"/>
      <c r="D322" s="161"/>
      <c r="E322" s="356"/>
      <c r="F322" s="356"/>
      <c r="G322" s="356"/>
      <c r="H322" s="356"/>
      <c r="I322" s="339"/>
    </row>
    <row r="323" spans="1:9" ht="15" thickBot="1" x14ac:dyDescent="0.4">
      <c r="A323" s="40"/>
      <c r="B323" s="158"/>
      <c r="C323" s="158"/>
      <c r="D323" s="158"/>
      <c r="E323" s="158"/>
      <c r="F323" s="158"/>
      <c r="G323" s="160"/>
      <c r="H323" s="158"/>
      <c r="I323" s="43"/>
    </row>
    <row r="324" spans="1:9" ht="15" thickBot="1" x14ac:dyDescent="0.4">
      <c r="A324" s="253" t="s">
        <v>220</v>
      </c>
      <c r="B324" s="148"/>
      <c r="C324" s="343"/>
      <c r="D324" s="344"/>
      <c r="E324" s="344"/>
      <c r="F324" s="344"/>
      <c r="G324" s="344"/>
      <c r="H324" s="344"/>
      <c r="I324" s="345"/>
    </row>
    <row r="325" spans="1:9" ht="15" thickBot="1" x14ac:dyDescent="0.4">
      <c r="A325" s="254" t="s">
        <v>221</v>
      </c>
      <c r="B325" s="149"/>
      <c r="C325" s="346"/>
      <c r="D325" s="347"/>
      <c r="E325" s="347"/>
      <c r="F325" s="347"/>
      <c r="G325" s="347"/>
      <c r="H325" s="347"/>
      <c r="I325" s="348"/>
    </row>
    <row r="326" spans="1:9" ht="15" thickBot="1" x14ac:dyDescent="0.4">
      <c r="A326" s="40"/>
      <c r="B326" s="158"/>
      <c r="C326" s="158"/>
      <c r="D326" s="158"/>
      <c r="E326" s="158"/>
      <c r="F326" s="158"/>
      <c r="G326" s="160"/>
      <c r="H326" s="158"/>
      <c r="I326" s="43"/>
    </row>
    <row r="327" spans="1:9" x14ac:dyDescent="0.35">
      <c r="A327" s="255"/>
      <c r="B327" s="372"/>
      <c r="C327" s="188"/>
      <c r="D327" s="188"/>
      <c r="E327" s="372"/>
      <c r="F327" s="188"/>
      <c r="G327" s="333"/>
      <c r="H327" s="334"/>
      <c r="I327" s="265"/>
    </row>
    <row r="328" spans="1:9" x14ac:dyDescent="0.35">
      <c r="A328" s="380" t="s">
        <v>224</v>
      </c>
      <c r="B328" s="373"/>
      <c r="C328" s="375" t="s">
        <v>223</v>
      </c>
      <c r="D328" s="376"/>
      <c r="E328" s="373"/>
      <c r="F328" s="371" t="s">
        <v>222</v>
      </c>
      <c r="G328" s="335"/>
      <c r="H328" s="336"/>
      <c r="I328" s="265"/>
    </row>
    <row r="329" spans="1:9" ht="15" thickBot="1" x14ac:dyDescent="0.4">
      <c r="A329" s="380"/>
      <c r="B329" s="374"/>
      <c r="C329" s="375"/>
      <c r="D329" s="376"/>
      <c r="E329" s="374"/>
      <c r="F329" s="371"/>
      <c r="G329" s="337"/>
      <c r="H329" s="338"/>
      <c r="I329" s="265"/>
    </row>
    <row r="330" spans="1:9" ht="15" thickBot="1" x14ac:dyDescent="0.4">
      <c r="A330" s="256"/>
      <c r="B330" s="188"/>
      <c r="C330" s="188"/>
      <c r="D330" s="205"/>
      <c r="E330" s="188"/>
      <c r="F330" s="257"/>
      <c r="G330" s="187"/>
      <c r="H330" s="188"/>
      <c r="I330" s="258"/>
    </row>
    <row r="331" spans="1:9" x14ac:dyDescent="0.35">
      <c r="A331" s="259"/>
      <c r="B331" s="372"/>
      <c r="C331" s="188"/>
      <c r="D331" s="260"/>
      <c r="E331" s="372"/>
      <c r="F331" s="257"/>
      <c r="G331" s="333"/>
      <c r="H331" s="334"/>
      <c r="I331" s="265"/>
    </row>
    <row r="332" spans="1:9" x14ac:dyDescent="0.35">
      <c r="A332" s="377" t="s">
        <v>225</v>
      </c>
      <c r="B332" s="373"/>
      <c r="C332" s="375" t="s">
        <v>223</v>
      </c>
      <c r="D332" s="376"/>
      <c r="E332" s="373"/>
      <c r="F332" s="158"/>
      <c r="G332" s="335"/>
      <c r="H332" s="336"/>
      <c r="I332" s="265"/>
    </row>
    <row r="333" spans="1:9" ht="15" thickBot="1" x14ac:dyDescent="0.4">
      <c r="A333" s="377"/>
      <c r="B333" s="374"/>
      <c r="C333" s="375"/>
      <c r="D333" s="376"/>
      <c r="E333" s="374"/>
      <c r="F333" s="205" t="s">
        <v>222</v>
      </c>
      <c r="G333" s="337"/>
      <c r="H333" s="338"/>
      <c r="I333" s="265"/>
    </row>
    <row r="334" spans="1:9" x14ac:dyDescent="0.35">
      <c r="A334" s="40"/>
      <c r="B334" s="158"/>
      <c r="C334" s="158"/>
      <c r="D334" s="205"/>
      <c r="E334" s="158"/>
      <c r="F334" s="153"/>
      <c r="G334" s="160"/>
      <c r="H334" s="158"/>
      <c r="I334" s="18"/>
    </row>
    <row r="335" spans="1:9" x14ac:dyDescent="0.35">
      <c r="A335" s="261" t="s">
        <v>214</v>
      </c>
      <c r="B335" s="262"/>
      <c r="C335" s="262"/>
      <c r="D335" s="263"/>
      <c r="E335" s="361" t="s">
        <v>226</v>
      </c>
      <c r="F335" s="362"/>
      <c r="G335" s="362"/>
      <c r="H335" s="362"/>
      <c r="I335" s="363"/>
    </row>
    <row r="336" spans="1:9" x14ac:dyDescent="0.35">
      <c r="A336" s="192" t="s">
        <v>215</v>
      </c>
      <c r="B336" s="192"/>
      <c r="C336" s="163"/>
      <c r="D336" s="163"/>
      <c r="E336" s="358"/>
      <c r="F336" s="359"/>
      <c r="G336" s="359"/>
      <c r="H336" s="359"/>
      <c r="I336" s="360"/>
    </row>
    <row r="337" spans="1:9" x14ac:dyDescent="0.35">
      <c r="A337" s="146" t="s">
        <v>216</v>
      </c>
      <c r="B337" s="146"/>
      <c r="C337" s="163"/>
      <c r="D337" s="163"/>
      <c r="E337" s="358"/>
      <c r="F337" s="359"/>
      <c r="G337" s="359"/>
      <c r="H337" s="359"/>
      <c r="I337" s="360"/>
    </row>
    <row r="338" spans="1:9" x14ac:dyDescent="0.35">
      <c r="A338" s="325" t="s">
        <v>7</v>
      </c>
      <c r="B338" s="366"/>
      <c r="C338" s="163"/>
      <c r="D338" s="163"/>
      <c r="E338" s="358"/>
      <c r="F338" s="359"/>
      <c r="G338" s="359"/>
      <c r="H338" s="359"/>
      <c r="I338" s="360"/>
    </row>
    <row r="339" spans="1:9" x14ac:dyDescent="0.35">
      <c r="A339" s="364" t="s">
        <v>217</v>
      </c>
      <c r="B339" s="365"/>
      <c r="C339" s="168"/>
      <c r="D339" s="168"/>
      <c r="E339" s="316" t="s">
        <v>213</v>
      </c>
      <c r="F339" s="355"/>
      <c r="G339" s="355"/>
      <c r="H339" s="355"/>
      <c r="I339" s="341"/>
    </row>
    <row r="340" spans="1:9" x14ac:dyDescent="0.35">
      <c r="A340" s="40"/>
      <c r="B340" s="158"/>
      <c r="C340" s="34"/>
      <c r="D340" s="43"/>
      <c r="E340" s="317"/>
      <c r="F340" s="357"/>
      <c r="G340" s="357"/>
      <c r="H340" s="357"/>
      <c r="I340" s="340"/>
    </row>
    <row r="341" spans="1:9" x14ac:dyDescent="0.35">
      <c r="A341" s="39"/>
      <c r="B341" s="41"/>
      <c r="C341" s="161"/>
      <c r="D341" s="18"/>
      <c r="E341" s="327"/>
      <c r="F341" s="356"/>
      <c r="G341" s="356"/>
      <c r="H341" s="356"/>
      <c r="I341" s="339"/>
    </row>
    <row r="343" spans="1:9" x14ac:dyDescent="0.35">
      <c r="A343" s="342" t="s">
        <v>227</v>
      </c>
      <c r="B343" s="342"/>
      <c r="C343" s="342"/>
      <c r="D343" s="342"/>
      <c r="E343" s="342"/>
      <c r="F343" s="342"/>
      <c r="G343" s="342"/>
      <c r="H343" s="342"/>
      <c r="I343" s="342"/>
    </row>
    <row r="351" spans="1:9" x14ac:dyDescent="0.35">
      <c r="A351" s="298"/>
    </row>
    <row r="352" spans="1:9" x14ac:dyDescent="0.35">
      <c r="A352" s="295" t="s">
        <v>344</v>
      </c>
      <c r="B352" s="296"/>
      <c r="C352" s="296"/>
      <c r="D352" s="296"/>
      <c r="E352" s="296"/>
      <c r="F352" s="296"/>
      <c r="G352" s="301"/>
      <c r="H352" s="296"/>
      <c r="I352" s="296"/>
    </row>
    <row r="353" spans="1:9" ht="30" customHeight="1" x14ac:dyDescent="0.35">
      <c r="A353" s="299" t="s">
        <v>222</v>
      </c>
      <c r="B353" s="300" t="s">
        <v>342</v>
      </c>
      <c r="C353" s="296" t="s">
        <v>345</v>
      </c>
      <c r="D353" s="296" t="s">
        <v>346</v>
      </c>
      <c r="E353" s="307" t="s">
        <v>352</v>
      </c>
      <c r="F353" s="296" t="s">
        <v>347</v>
      </c>
      <c r="G353" s="297"/>
      <c r="H353" s="457" t="s">
        <v>343</v>
      </c>
      <c r="I353" s="457"/>
    </row>
    <row r="354" spans="1:9" x14ac:dyDescent="0.35">
      <c r="A354" s="302"/>
      <c r="B354" s="296"/>
      <c r="C354" s="296"/>
      <c r="D354" s="296"/>
      <c r="E354" s="296"/>
      <c r="F354" s="296" t="s">
        <v>348</v>
      </c>
      <c r="G354" s="301"/>
      <c r="H354" s="457"/>
      <c r="I354" s="457"/>
    </row>
    <row r="355" spans="1:9" x14ac:dyDescent="0.35">
      <c r="A355" s="302"/>
      <c r="B355" s="296"/>
      <c r="C355" s="296"/>
      <c r="D355" s="296"/>
      <c r="E355" s="296"/>
      <c r="F355" s="296" t="s">
        <v>349</v>
      </c>
      <c r="G355" s="301"/>
      <c r="H355" s="457"/>
      <c r="I355" s="457"/>
    </row>
    <row r="356" spans="1:9" x14ac:dyDescent="0.35">
      <c r="A356" s="302"/>
      <c r="B356" s="296"/>
      <c r="C356" s="296"/>
      <c r="D356" s="296"/>
      <c r="E356" s="296"/>
      <c r="F356" s="296" t="s">
        <v>350</v>
      </c>
      <c r="G356" s="301"/>
      <c r="H356" s="457"/>
      <c r="I356" s="457"/>
    </row>
    <row r="357" spans="1:9" ht="15" thickBot="1" x14ac:dyDescent="0.4">
      <c r="A357" s="303"/>
      <c r="B357" s="304"/>
      <c r="C357" s="304"/>
      <c r="D357" s="304"/>
      <c r="E357" s="304"/>
      <c r="F357" s="296" t="s">
        <v>351</v>
      </c>
      <c r="G357" s="301"/>
      <c r="H357" s="457"/>
      <c r="I357" s="457"/>
    </row>
    <row r="358" spans="1:9" x14ac:dyDescent="0.35">
      <c r="A358" s="161"/>
      <c r="B358" s="161"/>
      <c r="C358" s="161"/>
      <c r="D358" s="161"/>
      <c r="E358" s="39"/>
      <c r="F358" s="305"/>
      <c r="G358" s="306"/>
      <c r="H358" s="453"/>
      <c r="I358" s="453"/>
    </row>
    <row r="359" spans="1:9" x14ac:dyDescent="0.35">
      <c r="A359" s="192"/>
      <c r="B359" s="192"/>
      <c r="C359" s="192"/>
      <c r="D359" s="192"/>
      <c r="E359" s="305"/>
      <c r="F359" s="305"/>
      <c r="G359" s="306"/>
      <c r="H359" s="453"/>
      <c r="I359" s="453"/>
    </row>
    <row r="360" spans="1:9" x14ac:dyDescent="0.35">
      <c r="A360" s="192"/>
      <c r="B360" s="192"/>
      <c r="C360" s="192"/>
      <c r="D360" s="192"/>
      <c r="E360" s="305"/>
      <c r="F360" s="305"/>
      <c r="G360" s="306"/>
      <c r="H360" s="453"/>
      <c r="I360" s="453"/>
    </row>
    <row r="361" spans="1:9" x14ac:dyDescent="0.35">
      <c r="A361" s="192"/>
      <c r="B361" s="192"/>
      <c r="C361" s="192"/>
      <c r="D361" s="192"/>
      <c r="E361" s="305"/>
      <c r="F361" s="305"/>
      <c r="G361" s="306"/>
      <c r="H361" s="453"/>
      <c r="I361" s="453"/>
    </row>
    <row r="362" spans="1:9" x14ac:dyDescent="0.35">
      <c r="A362" s="192"/>
      <c r="B362" s="192"/>
      <c r="C362" s="192"/>
      <c r="D362" s="192"/>
      <c r="E362" s="305"/>
      <c r="F362" s="305"/>
      <c r="G362" s="306"/>
      <c r="H362" s="453"/>
      <c r="I362" s="453"/>
    </row>
    <row r="363" spans="1:9" x14ac:dyDescent="0.35">
      <c r="A363" s="192"/>
      <c r="B363" s="192"/>
      <c r="C363" s="192"/>
      <c r="D363" s="192"/>
      <c r="E363" s="305"/>
      <c r="F363" s="305"/>
      <c r="G363" s="306"/>
      <c r="H363" s="453"/>
      <c r="I363" s="453"/>
    </row>
    <row r="364" spans="1:9" x14ac:dyDescent="0.35">
      <c r="A364" s="192"/>
      <c r="B364" s="192"/>
      <c r="C364" s="192"/>
      <c r="D364" s="192"/>
      <c r="E364" s="305"/>
      <c r="F364" s="305"/>
      <c r="G364" s="306"/>
      <c r="H364" s="453"/>
      <c r="I364" s="453"/>
    </row>
    <row r="365" spans="1:9" x14ac:dyDescent="0.35">
      <c r="A365" s="192"/>
      <c r="B365" s="192"/>
      <c r="C365" s="192"/>
      <c r="D365" s="192"/>
      <c r="E365" s="305"/>
      <c r="F365" s="305"/>
      <c r="G365" s="306"/>
      <c r="H365" s="453"/>
      <c r="I365" s="453"/>
    </row>
    <row r="366" spans="1:9" x14ac:dyDescent="0.35">
      <c r="A366" s="192"/>
      <c r="B366" s="192"/>
      <c r="C366" s="192"/>
      <c r="D366" s="192"/>
      <c r="E366" s="39"/>
      <c r="F366" s="39"/>
      <c r="G366" s="18"/>
      <c r="H366" s="453"/>
      <c r="I366" s="453"/>
    </row>
  </sheetData>
  <mergeCells count="415">
    <mergeCell ref="H353:I353"/>
    <mergeCell ref="H354:I354"/>
    <mergeCell ref="H355:I355"/>
    <mergeCell ref="H356:I356"/>
    <mergeCell ref="H357:I357"/>
    <mergeCell ref="H358:I358"/>
    <mergeCell ref="H359:I359"/>
    <mergeCell ref="H360:I360"/>
    <mergeCell ref="H361:I361"/>
    <mergeCell ref="H362:I362"/>
    <mergeCell ref="H363:I363"/>
    <mergeCell ref="H364:I364"/>
    <mergeCell ref="H365:I365"/>
    <mergeCell ref="H366:I366"/>
    <mergeCell ref="H137:I137"/>
    <mergeCell ref="H138:I138"/>
    <mergeCell ref="H127:I127"/>
    <mergeCell ref="A279:A280"/>
    <mergeCell ref="B303:B308"/>
    <mergeCell ref="A320:D320"/>
    <mergeCell ref="H170:I170"/>
    <mergeCell ref="H154:I154"/>
    <mergeCell ref="H164:I164"/>
    <mergeCell ref="H165:I165"/>
    <mergeCell ref="H166:I166"/>
    <mergeCell ref="H139:I139"/>
    <mergeCell ref="H140:I140"/>
    <mergeCell ref="H141:I141"/>
    <mergeCell ref="H147:I147"/>
    <mergeCell ref="H148:I148"/>
    <mergeCell ref="H142:I142"/>
    <mergeCell ref="H143:I143"/>
    <mergeCell ref="H144:I144"/>
    <mergeCell ref="H183:I183"/>
    <mergeCell ref="H184:I184"/>
    <mergeCell ref="H149:I149"/>
    <mergeCell ref="H150:I150"/>
    <mergeCell ref="H168:I168"/>
    <mergeCell ref="H169:I169"/>
    <mergeCell ref="H162:I162"/>
    <mergeCell ref="H163:I163"/>
    <mergeCell ref="H136:I136"/>
    <mergeCell ref="H17:I17"/>
    <mergeCell ref="G5:I5"/>
    <mergeCell ref="A35:I35"/>
    <mergeCell ref="C7:E7"/>
    <mergeCell ref="C11:E11"/>
    <mergeCell ref="A20:B21"/>
    <mergeCell ref="F17:G17"/>
    <mergeCell ref="B23:D23"/>
    <mergeCell ref="E23:F23"/>
    <mergeCell ref="C17:E17"/>
    <mergeCell ref="A22:D22"/>
    <mergeCell ref="E22:F22"/>
    <mergeCell ref="H19:I19"/>
    <mergeCell ref="C19:E21"/>
    <mergeCell ref="G9:I9"/>
    <mergeCell ref="H20:I20"/>
    <mergeCell ref="H21:I21"/>
    <mergeCell ref="A33:I33"/>
    <mergeCell ref="H159:I159"/>
    <mergeCell ref="H58:I58"/>
    <mergeCell ref="H59:I59"/>
    <mergeCell ref="H77:I77"/>
    <mergeCell ref="H79:I79"/>
    <mergeCell ref="H92:I92"/>
    <mergeCell ref="H84:I84"/>
    <mergeCell ref="H101:I101"/>
    <mergeCell ref="H104:I104"/>
    <mergeCell ref="H105:I105"/>
    <mergeCell ref="H102:I102"/>
    <mergeCell ref="H107:I107"/>
    <mergeCell ref="H114:I114"/>
    <mergeCell ref="H115:I115"/>
    <mergeCell ref="H116:I116"/>
    <mergeCell ref="H132:I132"/>
    <mergeCell ref="H118:I118"/>
    <mergeCell ref="H129:I129"/>
    <mergeCell ref="H130:I130"/>
    <mergeCell ref="H131:I131"/>
    <mergeCell ref="H133:I133"/>
    <mergeCell ref="H99:I99"/>
    <mergeCell ref="H100:I100"/>
    <mergeCell ref="H160:I160"/>
    <mergeCell ref="H161:I161"/>
    <mergeCell ref="H95:I95"/>
    <mergeCell ref="H96:I96"/>
    <mergeCell ref="H97:I97"/>
    <mergeCell ref="H98:I98"/>
    <mergeCell ref="H85:I85"/>
    <mergeCell ref="H88:I88"/>
    <mergeCell ref="H89:I89"/>
    <mergeCell ref="H90:I90"/>
    <mergeCell ref="H91:I91"/>
    <mergeCell ref="H86:I86"/>
    <mergeCell ref="H93:I93"/>
    <mergeCell ref="H135:I135"/>
    <mergeCell ref="H112:I112"/>
    <mergeCell ref="H119:I119"/>
    <mergeCell ref="H124:I124"/>
    <mergeCell ref="H128:I128"/>
    <mergeCell ref="H153:I153"/>
    <mergeCell ref="H145:I145"/>
    <mergeCell ref="H155:I155"/>
    <mergeCell ref="H156:I156"/>
    <mergeCell ref="H157:I157"/>
    <mergeCell ref="H158:I158"/>
    <mergeCell ref="H48:I48"/>
    <mergeCell ref="H49:I49"/>
    <mergeCell ref="H50:I50"/>
    <mergeCell ref="H52:I52"/>
    <mergeCell ref="H72:I72"/>
    <mergeCell ref="H73:I73"/>
    <mergeCell ref="H74:I74"/>
    <mergeCell ref="H75:I75"/>
    <mergeCell ref="H60:I60"/>
    <mergeCell ref="H61:I61"/>
    <mergeCell ref="H67:I67"/>
    <mergeCell ref="H68:I68"/>
    <mergeCell ref="H71:I71"/>
    <mergeCell ref="H53:I53"/>
    <mergeCell ref="A54:I54"/>
    <mergeCell ref="H51:I51"/>
    <mergeCell ref="H65:I65"/>
    <mergeCell ref="H69:I69"/>
    <mergeCell ref="C67:C68"/>
    <mergeCell ref="D67:D68"/>
    <mergeCell ref="B67:B68"/>
    <mergeCell ref="A71:A76"/>
    <mergeCell ref="B71:B76"/>
    <mergeCell ref="C71:C76"/>
    <mergeCell ref="H41:I41"/>
    <mergeCell ref="H42:I42"/>
    <mergeCell ref="H43:I43"/>
    <mergeCell ref="H46:I46"/>
    <mergeCell ref="H47:I47"/>
    <mergeCell ref="H34:I34"/>
    <mergeCell ref="H36:I36"/>
    <mergeCell ref="A45:I45"/>
    <mergeCell ref="H44:I44"/>
    <mergeCell ref="B46:B47"/>
    <mergeCell ref="A46:A47"/>
    <mergeCell ref="D36:D38"/>
    <mergeCell ref="C41:C43"/>
    <mergeCell ref="D41:D43"/>
    <mergeCell ref="A36:A38"/>
    <mergeCell ref="A41:A43"/>
    <mergeCell ref="B36:B38"/>
    <mergeCell ref="B41:B43"/>
    <mergeCell ref="H39:I39"/>
    <mergeCell ref="C36:C38"/>
    <mergeCell ref="H3:I3"/>
    <mergeCell ref="H13:I13"/>
    <mergeCell ref="H15:I15"/>
    <mergeCell ref="H10:I10"/>
    <mergeCell ref="H11:I11"/>
    <mergeCell ref="F13:G13"/>
    <mergeCell ref="F15:G15"/>
    <mergeCell ref="C5:E5"/>
    <mergeCell ref="A13:B13"/>
    <mergeCell ref="A15:B15"/>
    <mergeCell ref="C15:E15"/>
    <mergeCell ref="C13:E13"/>
    <mergeCell ref="C9:E9"/>
    <mergeCell ref="G7:I7"/>
    <mergeCell ref="A55:A60"/>
    <mergeCell ref="B55:B60"/>
    <mergeCell ref="A67:A68"/>
    <mergeCell ref="B206:B207"/>
    <mergeCell ref="A121:A123"/>
    <mergeCell ref="B121:B123"/>
    <mergeCell ref="B147:B150"/>
    <mergeCell ref="A146:I146"/>
    <mergeCell ref="A103:I103"/>
    <mergeCell ref="H151:I151"/>
    <mergeCell ref="H117:I117"/>
    <mergeCell ref="H121:I121"/>
    <mergeCell ref="H122:I122"/>
    <mergeCell ref="H123:I123"/>
    <mergeCell ref="H126:I126"/>
    <mergeCell ref="H106:I106"/>
    <mergeCell ref="H80:I80"/>
    <mergeCell ref="H81:I81"/>
    <mergeCell ref="H82:I82"/>
    <mergeCell ref="H83:I83"/>
    <mergeCell ref="H76:I76"/>
    <mergeCell ref="H55:I55"/>
    <mergeCell ref="H56:I56"/>
    <mergeCell ref="H57:I57"/>
    <mergeCell ref="H171:I171"/>
    <mergeCell ref="H172:I172"/>
    <mergeCell ref="H173:I173"/>
    <mergeCell ref="H174:I174"/>
    <mergeCell ref="H175:I175"/>
    <mergeCell ref="A189:A191"/>
    <mergeCell ref="H194:I194"/>
    <mergeCell ref="H196:I196"/>
    <mergeCell ref="H182:I182"/>
    <mergeCell ref="H178:I178"/>
    <mergeCell ref="H186:I186"/>
    <mergeCell ref="A188:I188"/>
    <mergeCell ref="H192:I192"/>
    <mergeCell ref="H185:I185"/>
    <mergeCell ref="H195:I195"/>
    <mergeCell ref="H189:I189"/>
    <mergeCell ref="H190:I190"/>
    <mergeCell ref="H176:I176"/>
    <mergeCell ref="H177:I177"/>
    <mergeCell ref="H180:I180"/>
    <mergeCell ref="H181:I181"/>
    <mergeCell ref="B189:B191"/>
    <mergeCell ref="B180:B182"/>
    <mergeCell ref="H191:I191"/>
    <mergeCell ref="H218:I218"/>
    <mergeCell ref="H219:I219"/>
    <mergeCell ref="H222:I222"/>
    <mergeCell ref="H197:I197"/>
    <mergeCell ref="H198:I198"/>
    <mergeCell ref="H199:I199"/>
    <mergeCell ref="H200:I200"/>
    <mergeCell ref="H201:I201"/>
    <mergeCell ref="H202:I202"/>
    <mergeCell ref="H203:I203"/>
    <mergeCell ref="H209:I209"/>
    <mergeCell ref="H210:I210"/>
    <mergeCell ref="H204:I204"/>
    <mergeCell ref="H207:I207"/>
    <mergeCell ref="H208:I208"/>
    <mergeCell ref="H211:I211"/>
    <mergeCell ref="H212:I212"/>
    <mergeCell ref="H216:I216"/>
    <mergeCell ref="H217:I217"/>
    <mergeCell ref="H206:I206"/>
    <mergeCell ref="H213:I213"/>
    <mergeCell ref="H214:I214"/>
    <mergeCell ref="H233:I233"/>
    <mergeCell ref="H234:I234"/>
    <mergeCell ref="H235:I235"/>
    <mergeCell ref="H239:I239"/>
    <mergeCell ref="H229:I229"/>
    <mergeCell ref="H220:I220"/>
    <mergeCell ref="H226:I226"/>
    <mergeCell ref="A232:I232"/>
    <mergeCell ref="H236:I236"/>
    <mergeCell ref="A238:I238"/>
    <mergeCell ref="H230:I230"/>
    <mergeCell ref="H224:I224"/>
    <mergeCell ref="H225:I225"/>
    <mergeCell ref="H223:I223"/>
    <mergeCell ref="H228:I228"/>
    <mergeCell ref="H240:I240"/>
    <mergeCell ref="H241:I241"/>
    <mergeCell ref="H242:I242"/>
    <mergeCell ref="H245:I245"/>
    <mergeCell ref="H246:I246"/>
    <mergeCell ref="H247:I247"/>
    <mergeCell ref="H248:I248"/>
    <mergeCell ref="H251:I251"/>
    <mergeCell ref="B245:B246"/>
    <mergeCell ref="H252:I252"/>
    <mergeCell ref="H243:I243"/>
    <mergeCell ref="H249:I249"/>
    <mergeCell ref="H253:I253"/>
    <mergeCell ref="H256:I256"/>
    <mergeCell ref="H257:I257"/>
    <mergeCell ref="H261:I261"/>
    <mergeCell ref="H262:I262"/>
    <mergeCell ref="H263:I263"/>
    <mergeCell ref="H264:I264"/>
    <mergeCell ref="H265:I265"/>
    <mergeCell ref="H266:I266"/>
    <mergeCell ref="H254:I254"/>
    <mergeCell ref="H258:I258"/>
    <mergeCell ref="H267:I267"/>
    <mergeCell ref="H268:I268"/>
    <mergeCell ref="H269:I269"/>
    <mergeCell ref="H270:I270"/>
    <mergeCell ref="A260:I260"/>
    <mergeCell ref="C261:C267"/>
    <mergeCell ref="D261:D267"/>
    <mergeCell ref="C268:C276"/>
    <mergeCell ref="D268:D276"/>
    <mergeCell ref="H271:I271"/>
    <mergeCell ref="H272:I272"/>
    <mergeCell ref="H273:I273"/>
    <mergeCell ref="H274:I274"/>
    <mergeCell ref="H275:I275"/>
    <mergeCell ref="H276:I276"/>
    <mergeCell ref="H288:I288"/>
    <mergeCell ref="H277:I277"/>
    <mergeCell ref="H289:I289"/>
    <mergeCell ref="H300:I300"/>
    <mergeCell ref="A302:I302"/>
    <mergeCell ref="H286:I286"/>
    <mergeCell ref="A291:A295"/>
    <mergeCell ref="H291:I291"/>
    <mergeCell ref="H292:I292"/>
    <mergeCell ref="H293:I293"/>
    <mergeCell ref="H294:I294"/>
    <mergeCell ref="H279:I279"/>
    <mergeCell ref="H280:I280"/>
    <mergeCell ref="H281:I281"/>
    <mergeCell ref="H282:I282"/>
    <mergeCell ref="H283:I283"/>
    <mergeCell ref="H284:I284"/>
    <mergeCell ref="H285:I285"/>
    <mergeCell ref="H287:I287"/>
    <mergeCell ref="H295:I295"/>
    <mergeCell ref="H296:I296"/>
    <mergeCell ref="H297:I297"/>
    <mergeCell ref="H298:I298"/>
    <mergeCell ref="H299:I299"/>
    <mergeCell ref="A343:I343"/>
    <mergeCell ref="C324:I324"/>
    <mergeCell ref="C325:I325"/>
    <mergeCell ref="A310:B312"/>
    <mergeCell ref="E319:I320"/>
    <mergeCell ref="E339:I341"/>
    <mergeCell ref="E338:I338"/>
    <mergeCell ref="E337:I337"/>
    <mergeCell ref="E336:I336"/>
    <mergeCell ref="E335:I335"/>
    <mergeCell ref="E321:I322"/>
    <mergeCell ref="A339:B339"/>
    <mergeCell ref="A338:B338"/>
    <mergeCell ref="A321:B322"/>
    <mergeCell ref="F328:F329"/>
    <mergeCell ref="E327:E329"/>
    <mergeCell ref="E331:E333"/>
    <mergeCell ref="B327:B329"/>
    <mergeCell ref="B331:B333"/>
    <mergeCell ref="C332:D333"/>
    <mergeCell ref="C328:D329"/>
    <mergeCell ref="A332:A333"/>
    <mergeCell ref="A318:B318"/>
    <mergeCell ref="A328:A329"/>
    <mergeCell ref="A303:A307"/>
    <mergeCell ref="G331:H333"/>
    <mergeCell ref="H308:I308"/>
    <mergeCell ref="H304:I304"/>
    <mergeCell ref="H305:I305"/>
    <mergeCell ref="H306:I306"/>
    <mergeCell ref="H307:I307"/>
    <mergeCell ref="C291:C299"/>
    <mergeCell ref="D291:D299"/>
    <mergeCell ref="H303:I303"/>
    <mergeCell ref="A314:I314"/>
    <mergeCell ref="G327:H329"/>
    <mergeCell ref="A88:A90"/>
    <mergeCell ref="C88:C92"/>
    <mergeCell ref="D88:D92"/>
    <mergeCell ref="C79:C85"/>
    <mergeCell ref="D79:D85"/>
    <mergeCell ref="B79:B85"/>
    <mergeCell ref="A79:A85"/>
    <mergeCell ref="A91:A93"/>
    <mergeCell ref="A315:B315"/>
    <mergeCell ref="B216:B217"/>
    <mergeCell ref="D126:D132"/>
    <mergeCell ref="C126:C132"/>
    <mergeCell ref="D135:D144"/>
    <mergeCell ref="C135:C144"/>
    <mergeCell ref="C147:C150"/>
    <mergeCell ref="D147:D150"/>
    <mergeCell ref="C153:C158"/>
    <mergeCell ref="D153:D158"/>
    <mergeCell ref="C121:C123"/>
    <mergeCell ref="D121:D123"/>
    <mergeCell ref="D228:D229"/>
    <mergeCell ref="C159:C165"/>
    <mergeCell ref="D159:D165"/>
    <mergeCell ref="C168:C177"/>
    <mergeCell ref="B63:B64"/>
    <mergeCell ref="C46:C52"/>
    <mergeCell ref="D46:D52"/>
    <mergeCell ref="C95:C101"/>
    <mergeCell ref="D95:D101"/>
    <mergeCell ref="C104:C111"/>
    <mergeCell ref="D104:D111"/>
    <mergeCell ref="B108:B111"/>
    <mergeCell ref="C114:C118"/>
    <mergeCell ref="D114:D118"/>
    <mergeCell ref="C55:C62"/>
    <mergeCell ref="D55:D62"/>
    <mergeCell ref="C63:C64"/>
    <mergeCell ref="D63:D64"/>
    <mergeCell ref="D71:D76"/>
    <mergeCell ref="C279:C288"/>
    <mergeCell ref="D279:D288"/>
    <mergeCell ref="C233:C235"/>
    <mergeCell ref="D233:D235"/>
    <mergeCell ref="C239:C242"/>
    <mergeCell ref="D239:D242"/>
    <mergeCell ref="C245:C248"/>
    <mergeCell ref="D245:D248"/>
    <mergeCell ref="C251:C253"/>
    <mergeCell ref="D251:D253"/>
    <mergeCell ref="C256:C257"/>
    <mergeCell ref="D256:D257"/>
    <mergeCell ref="D216:D219"/>
    <mergeCell ref="C222:C225"/>
    <mergeCell ref="D222:D225"/>
    <mergeCell ref="C228:C229"/>
    <mergeCell ref="D168:D177"/>
    <mergeCell ref="C180:C185"/>
    <mergeCell ref="D180:D185"/>
    <mergeCell ref="C189:C191"/>
    <mergeCell ref="D189:D191"/>
    <mergeCell ref="C194:C196"/>
    <mergeCell ref="D194:D196"/>
    <mergeCell ref="C197:C203"/>
    <mergeCell ref="D197:D203"/>
    <mergeCell ref="C206:C213"/>
    <mergeCell ref="D206:D213"/>
    <mergeCell ref="C216:C219"/>
  </mergeCells>
  <conditionalFormatting sqref="E71:F76 H71:I76 F63:F64 F85 E153:I165">
    <cfRule type="expression" dxfId="168" priority="173">
      <formula>($F63="")</formula>
    </cfRule>
  </conditionalFormatting>
  <conditionalFormatting sqref="E71:E76 E153:E165">
    <cfRule type="expression" dxfId="167" priority="172">
      <formula>$F71="N/A"</formula>
    </cfRule>
  </conditionalFormatting>
  <conditionalFormatting sqref="F79:F85">
    <cfRule type="expression" dxfId="166" priority="171">
      <formula>($F79="")</formula>
    </cfRule>
  </conditionalFormatting>
  <conditionalFormatting sqref="E79:F83 H79:I83 F84 H85:I85 H84 E84:E85">
    <cfRule type="expression" dxfId="165" priority="170">
      <formula>($F79="")</formula>
    </cfRule>
  </conditionalFormatting>
  <conditionalFormatting sqref="E79:E85">
    <cfRule type="expression" dxfId="164" priority="169">
      <formula>$F79="N/A"</formula>
    </cfRule>
  </conditionalFormatting>
  <conditionalFormatting sqref="F88:F92">
    <cfRule type="expression" dxfId="163" priority="168">
      <formula>($F88="")</formula>
    </cfRule>
  </conditionalFormatting>
  <conditionalFormatting sqref="F88:F92">
    <cfRule type="expression" dxfId="162" priority="167">
      <formula>($F88="")</formula>
    </cfRule>
  </conditionalFormatting>
  <conditionalFormatting sqref="F88:F92">
    <cfRule type="expression" dxfId="161" priority="166">
      <formula>($F88="")</formula>
    </cfRule>
  </conditionalFormatting>
  <conditionalFormatting sqref="E88:F92 H88:I92">
    <cfRule type="expression" dxfId="160" priority="165">
      <formula>($F88="")</formula>
    </cfRule>
  </conditionalFormatting>
  <conditionalFormatting sqref="E88:E92">
    <cfRule type="expression" dxfId="159" priority="164">
      <formula>$F88="N/A"</formula>
    </cfRule>
  </conditionalFormatting>
  <conditionalFormatting sqref="E67:F68 H67:I68">
    <cfRule type="expression" dxfId="158" priority="163">
      <formula>($F67="")</formula>
    </cfRule>
  </conditionalFormatting>
  <conditionalFormatting sqref="E67:E68">
    <cfRule type="expression" dxfId="157" priority="162">
      <formula>$F67="N/A"</formula>
    </cfRule>
  </conditionalFormatting>
  <conditionalFormatting sqref="H55:I64 E55:F61 F62 E62:E64">
    <cfRule type="expression" dxfId="156" priority="161">
      <formula>($F55="")</formula>
    </cfRule>
  </conditionalFormatting>
  <conditionalFormatting sqref="E55:E64">
    <cfRule type="expression" dxfId="155" priority="160">
      <formula>$F55="N/A"</formula>
    </cfRule>
  </conditionalFormatting>
  <conditionalFormatting sqref="E46:F52 H46:I52">
    <cfRule type="expression" dxfId="154" priority="159">
      <formula>($F46="")</formula>
    </cfRule>
  </conditionalFormatting>
  <conditionalFormatting sqref="E46:E52">
    <cfRule type="expression" dxfId="153" priority="158">
      <formula>$F46="N/A"</formula>
    </cfRule>
  </conditionalFormatting>
  <conditionalFormatting sqref="E41:F43 H41:I43">
    <cfRule type="expression" dxfId="152" priority="157">
      <formula>($F41="")</formula>
    </cfRule>
  </conditionalFormatting>
  <conditionalFormatting sqref="E41:E43">
    <cfRule type="expression" dxfId="151" priority="156">
      <formula>$F41="N/A"</formula>
    </cfRule>
  </conditionalFormatting>
  <conditionalFormatting sqref="F36:I38">
    <cfRule type="expression" dxfId="150" priority="155">
      <formula>($F36="")</formula>
    </cfRule>
  </conditionalFormatting>
  <conditionalFormatting sqref="F95:F101">
    <cfRule type="expression" dxfId="148" priority="153">
      <formula>($F95="")</formula>
    </cfRule>
  </conditionalFormatting>
  <conditionalFormatting sqref="F95:F101">
    <cfRule type="expression" dxfId="147" priority="152">
      <formula>($F95="")</formula>
    </cfRule>
  </conditionalFormatting>
  <conditionalFormatting sqref="F95:F101">
    <cfRule type="expression" dxfId="146" priority="151">
      <formula>($F95="")</formula>
    </cfRule>
  </conditionalFormatting>
  <conditionalFormatting sqref="E95:F101 H95:I101">
    <cfRule type="expression" dxfId="145" priority="150">
      <formula>($F95="")</formula>
    </cfRule>
  </conditionalFormatting>
  <conditionalFormatting sqref="E95:E101">
    <cfRule type="expression" dxfId="144" priority="149">
      <formula>$F95="N/A"</formula>
    </cfRule>
  </conditionalFormatting>
  <conditionalFormatting sqref="F104:F111">
    <cfRule type="expression" dxfId="143" priority="148">
      <formula>($F104="")</formula>
    </cfRule>
  </conditionalFormatting>
  <conditionalFormatting sqref="F104:F111">
    <cfRule type="expression" dxfId="142" priority="147">
      <formula>($F104="")</formula>
    </cfRule>
  </conditionalFormatting>
  <conditionalFormatting sqref="F104:F111">
    <cfRule type="expression" dxfId="141" priority="146">
      <formula>($F104="")</formula>
    </cfRule>
  </conditionalFormatting>
  <conditionalFormatting sqref="E104:F111 H104:I111">
    <cfRule type="expression" dxfId="140" priority="145">
      <formula>($F104="")</formula>
    </cfRule>
  </conditionalFormatting>
  <conditionalFormatting sqref="E104:E111">
    <cfRule type="expression" dxfId="139" priority="144">
      <formula>$F104="N/A"</formula>
    </cfRule>
  </conditionalFormatting>
  <conditionalFormatting sqref="F114:F118">
    <cfRule type="expression" dxfId="138" priority="143">
      <formula>($F114="")</formula>
    </cfRule>
  </conditionalFormatting>
  <conditionalFormatting sqref="F114:F118">
    <cfRule type="expression" dxfId="137" priority="142">
      <formula>($F114="")</formula>
    </cfRule>
  </conditionalFormatting>
  <conditionalFormatting sqref="F114:F118">
    <cfRule type="expression" dxfId="136" priority="141">
      <formula>($F114="")</formula>
    </cfRule>
  </conditionalFormatting>
  <conditionalFormatting sqref="E114:F118 H114:I117 H118">
    <cfRule type="expression" dxfId="135" priority="140">
      <formula>($F114="")</formula>
    </cfRule>
  </conditionalFormatting>
  <conditionalFormatting sqref="E114:E118">
    <cfRule type="expression" dxfId="134" priority="139">
      <formula>$F114="N/A"</formula>
    </cfRule>
  </conditionalFormatting>
  <conditionalFormatting sqref="F121:F123">
    <cfRule type="expression" dxfId="133" priority="138">
      <formula>($F121="")</formula>
    </cfRule>
  </conditionalFormatting>
  <conditionalFormatting sqref="F121:F123">
    <cfRule type="expression" dxfId="132" priority="137">
      <formula>($F121="")</formula>
    </cfRule>
  </conditionalFormatting>
  <conditionalFormatting sqref="F121:F123">
    <cfRule type="expression" dxfId="131" priority="136">
      <formula>($F121="")</formula>
    </cfRule>
  </conditionalFormatting>
  <conditionalFormatting sqref="E121:F123 H121:I123">
    <cfRule type="expression" dxfId="130" priority="135">
      <formula>($F121="")</formula>
    </cfRule>
  </conditionalFormatting>
  <conditionalFormatting sqref="E121:E123">
    <cfRule type="expression" dxfId="129" priority="134">
      <formula>$F121="N/A"</formula>
    </cfRule>
  </conditionalFormatting>
  <conditionalFormatting sqref="F126:F132">
    <cfRule type="expression" dxfId="128" priority="133">
      <formula>($F126="")</formula>
    </cfRule>
  </conditionalFormatting>
  <conditionalFormatting sqref="F126:F132">
    <cfRule type="expression" dxfId="127" priority="132">
      <formula>($F126="")</formula>
    </cfRule>
  </conditionalFormatting>
  <conditionalFormatting sqref="F126:F132">
    <cfRule type="expression" dxfId="126" priority="131">
      <formula>($F126="")</formula>
    </cfRule>
  </conditionalFormatting>
  <conditionalFormatting sqref="E126:F132 H126:I132">
    <cfRule type="expression" dxfId="125" priority="130">
      <formula>($F126="")</formula>
    </cfRule>
  </conditionalFormatting>
  <conditionalFormatting sqref="E126:E132">
    <cfRule type="expression" dxfId="124" priority="129">
      <formula>$F126="N/A"</formula>
    </cfRule>
  </conditionalFormatting>
  <conditionalFormatting sqref="F135:F144">
    <cfRule type="expression" dxfId="123" priority="128">
      <formula>($F135="")</formula>
    </cfRule>
  </conditionalFormatting>
  <conditionalFormatting sqref="F135:F144">
    <cfRule type="expression" dxfId="122" priority="127">
      <formula>($F135="")</formula>
    </cfRule>
  </conditionalFormatting>
  <conditionalFormatting sqref="F135:F144">
    <cfRule type="expression" dxfId="121" priority="126">
      <formula>($F135="")</formula>
    </cfRule>
  </conditionalFormatting>
  <conditionalFormatting sqref="E135:F144 H135:I144">
    <cfRule type="expression" dxfId="120" priority="125">
      <formula>($F135="")</formula>
    </cfRule>
  </conditionalFormatting>
  <conditionalFormatting sqref="E135:E144">
    <cfRule type="expression" dxfId="119" priority="124">
      <formula>$F135="N/A"</formula>
    </cfRule>
  </conditionalFormatting>
  <conditionalFormatting sqref="F147:F150">
    <cfRule type="expression" dxfId="118" priority="123">
      <formula>($F147="")</formula>
    </cfRule>
  </conditionalFormatting>
  <conditionalFormatting sqref="F147:F150">
    <cfRule type="expression" dxfId="117" priority="122">
      <formula>($F147="")</formula>
    </cfRule>
  </conditionalFormatting>
  <conditionalFormatting sqref="F147:F150">
    <cfRule type="expression" dxfId="116" priority="121">
      <formula>($F147="")</formula>
    </cfRule>
  </conditionalFormatting>
  <conditionalFormatting sqref="E147:F150 H147:I150">
    <cfRule type="expression" dxfId="115" priority="120">
      <formula>($F147="")</formula>
    </cfRule>
  </conditionalFormatting>
  <conditionalFormatting sqref="E147:E150">
    <cfRule type="expression" dxfId="114" priority="119">
      <formula>$F147="N/A"</formula>
    </cfRule>
  </conditionalFormatting>
  <conditionalFormatting sqref="F168:F177">
    <cfRule type="expression" dxfId="113" priority="113">
      <formula>($F168="")</formula>
    </cfRule>
  </conditionalFormatting>
  <conditionalFormatting sqref="F168:F177">
    <cfRule type="expression" dxfId="112" priority="112">
      <formula>($F168="")</formula>
    </cfRule>
  </conditionalFormatting>
  <conditionalFormatting sqref="F168:F177">
    <cfRule type="expression" dxfId="111" priority="111">
      <formula>($F168="")</formula>
    </cfRule>
  </conditionalFormatting>
  <conditionalFormatting sqref="E168:F177 H168:I177">
    <cfRule type="expression" dxfId="110" priority="110">
      <formula>($F168="")</formula>
    </cfRule>
  </conditionalFormatting>
  <conditionalFormatting sqref="E168:E177">
    <cfRule type="expression" dxfId="109" priority="109">
      <formula>$F168="N/A"</formula>
    </cfRule>
  </conditionalFormatting>
  <conditionalFormatting sqref="F180:F185">
    <cfRule type="expression" dxfId="108" priority="108">
      <formula>($F180="")</formula>
    </cfRule>
  </conditionalFormatting>
  <conditionalFormatting sqref="F180:F185">
    <cfRule type="expression" dxfId="107" priority="107">
      <formula>($F180="")</formula>
    </cfRule>
  </conditionalFormatting>
  <conditionalFormatting sqref="F180:F185">
    <cfRule type="expression" dxfId="106" priority="106">
      <formula>($F180="")</formula>
    </cfRule>
  </conditionalFormatting>
  <conditionalFormatting sqref="E180:F185 H180:I185">
    <cfRule type="expression" dxfId="105" priority="105">
      <formula>($F180="")</formula>
    </cfRule>
  </conditionalFormatting>
  <conditionalFormatting sqref="E180:E185">
    <cfRule type="expression" dxfId="104" priority="104">
      <formula>$F180="N/A"</formula>
    </cfRule>
  </conditionalFormatting>
  <conditionalFormatting sqref="F189:F191">
    <cfRule type="expression" dxfId="103" priority="103">
      <formula>($F189="")</formula>
    </cfRule>
  </conditionalFormatting>
  <conditionalFormatting sqref="F189:F191">
    <cfRule type="expression" dxfId="102" priority="102">
      <formula>($F189="")</formula>
    </cfRule>
  </conditionalFormatting>
  <conditionalFormatting sqref="F189:F191">
    <cfRule type="expression" dxfId="101" priority="101">
      <formula>($F189="")</formula>
    </cfRule>
  </conditionalFormatting>
  <conditionalFormatting sqref="E189:F191 H189:I191">
    <cfRule type="expression" dxfId="100" priority="100">
      <formula>($F189="")</formula>
    </cfRule>
  </conditionalFormatting>
  <conditionalFormatting sqref="E189:E191">
    <cfRule type="expression" dxfId="99" priority="99">
      <formula>$F189="N/A"</formula>
    </cfRule>
  </conditionalFormatting>
  <conditionalFormatting sqref="F194:F203">
    <cfRule type="expression" dxfId="98" priority="98">
      <formula>($F194="")</formula>
    </cfRule>
  </conditionalFormatting>
  <conditionalFormatting sqref="F194:F203">
    <cfRule type="expression" dxfId="97" priority="97">
      <formula>($F194="")</formula>
    </cfRule>
  </conditionalFormatting>
  <conditionalFormatting sqref="F194:F203">
    <cfRule type="expression" dxfId="96" priority="96">
      <formula>($F194="")</formula>
    </cfRule>
  </conditionalFormatting>
  <conditionalFormatting sqref="E194:F203 H194:I203">
    <cfRule type="expression" dxfId="95" priority="95">
      <formula>($F194="")</formula>
    </cfRule>
  </conditionalFormatting>
  <conditionalFormatting sqref="E194:E203">
    <cfRule type="expression" dxfId="94" priority="94">
      <formula>$F194="N/A"</formula>
    </cfRule>
  </conditionalFormatting>
  <conditionalFormatting sqref="F206:F213">
    <cfRule type="expression" dxfId="93" priority="93">
      <formula>($F206="")</formula>
    </cfRule>
  </conditionalFormatting>
  <conditionalFormatting sqref="F206:F213">
    <cfRule type="expression" dxfId="92" priority="92">
      <formula>($F206="")</formula>
    </cfRule>
  </conditionalFormatting>
  <conditionalFormatting sqref="F206:F213">
    <cfRule type="expression" dxfId="91" priority="91">
      <formula>($F206="")</formula>
    </cfRule>
  </conditionalFormatting>
  <conditionalFormatting sqref="E206:F213 H206:I213">
    <cfRule type="expression" dxfId="90" priority="90">
      <formula>($F206="")</formula>
    </cfRule>
  </conditionalFormatting>
  <conditionalFormatting sqref="E206:E213">
    <cfRule type="expression" dxfId="89" priority="89">
      <formula>$F206="N/A"</formula>
    </cfRule>
  </conditionalFormatting>
  <conditionalFormatting sqref="F216:F219">
    <cfRule type="expression" dxfId="88" priority="88">
      <formula>($F216="")</formula>
    </cfRule>
  </conditionalFormatting>
  <conditionalFormatting sqref="F216:F219">
    <cfRule type="expression" dxfId="87" priority="87">
      <formula>($F216="")</formula>
    </cfRule>
  </conditionalFormatting>
  <conditionalFormatting sqref="F216:F219">
    <cfRule type="expression" dxfId="86" priority="86">
      <formula>($F216="")</formula>
    </cfRule>
  </conditionalFormatting>
  <conditionalFormatting sqref="E216:F219 H216:I219">
    <cfRule type="expression" dxfId="85" priority="85">
      <formula>($F216="")</formula>
    </cfRule>
  </conditionalFormatting>
  <conditionalFormatting sqref="E216:E219">
    <cfRule type="expression" dxfId="84" priority="84">
      <formula>$F216="N/A"</formula>
    </cfRule>
  </conditionalFormatting>
  <conditionalFormatting sqref="F222:F225">
    <cfRule type="expression" dxfId="83" priority="83">
      <formula>($F222="")</formula>
    </cfRule>
  </conditionalFormatting>
  <conditionalFormatting sqref="F222:F225">
    <cfRule type="expression" dxfId="82" priority="82">
      <formula>($F222="")</formula>
    </cfRule>
  </conditionalFormatting>
  <conditionalFormatting sqref="F222:F225">
    <cfRule type="expression" dxfId="81" priority="81">
      <formula>($F222="")</formula>
    </cfRule>
  </conditionalFormatting>
  <conditionalFormatting sqref="E222:F225 H222:I225">
    <cfRule type="expression" dxfId="80" priority="80">
      <formula>($F222="")</formula>
    </cfRule>
  </conditionalFormatting>
  <conditionalFormatting sqref="E222:E225">
    <cfRule type="expression" dxfId="79" priority="79">
      <formula>$F222="N/A"</formula>
    </cfRule>
  </conditionalFormatting>
  <conditionalFormatting sqref="F228:F229">
    <cfRule type="expression" dxfId="78" priority="78">
      <formula>($F228="")</formula>
    </cfRule>
  </conditionalFormatting>
  <conditionalFormatting sqref="F228:F229">
    <cfRule type="expression" dxfId="77" priority="77">
      <formula>($F228="")</formula>
    </cfRule>
  </conditionalFormatting>
  <conditionalFormatting sqref="F228:F229">
    <cfRule type="expression" dxfId="76" priority="76">
      <formula>($F228="")</formula>
    </cfRule>
  </conditionalFormatting>
  <conditionalFormatting sqref="E228:F229 H228:I229">
    <cfRule type="expression" dxfId="75" priority="75">
      <formula>($F228="")</formula>
    </cfRule>
  </conditionalFormatting>
  <conditionalFormatting sqref="E228:E229">
    <cfRule type="expression" dxfId="74" priority="74">
      <formula>$F228="N/A"</formula>
    </cfRule>
  </conditionalFormatting>
  <conditionalFormatting sqref="F233:F235">
    <cfRule type="expression" dxfId="73" priority="73">
      <formula>($F233="")</formula>
    </cfRule>
  </conditionalFormatting>
  <conditionalFormatting sqref="F233:F235">
    <cfRule type="expression" dxfId="72" priority="72">
      <formula>($F233="")</formula>
    </cfRule>
  </conditionalFormatting>
  <conditionalFormatting sqref="F233:F235">
    <cfRule type="expression" dxfId="71" priority="71">
      <formula>($F233="")</formula>
    </cfRule>
  </conditionalFormatting>
  <conditionalFormatting sqref="E233:F235 H233:I235">
    <cfRule type="expression" dxfId="70" priority="70">
      <formula>($F233="")</formula>
    </cfRule>
  </conditionalFormatting>
  <conditionalFormatting sqref="E233:E235">
    <cfRule type="expression" dxfId="69" priority="69">
      <formula>$F233="N/A"</formula>
    </cfRule>
  </conditionalFormatting>
  <conditionalFormatting sqref="F239:F242">
    <cfRule type="expression" dxfId="68" priority="68">
      <formula>($F239="")</formula>
    </cfRule>
  </conditionalFormatting>
  <conditionalFormatting sqref="F239:F242">
    <cfRule type="expression" dxfId="67" priority="67">
      <formula>($F239="")</formula>
    </cfRule>
  </conditionalFormatting>
  <conditionalFormatting sqref="F239:F242">
    <cfRule type="expression" dxfId="66" priority="66">
      <formula>($F239="")</formula>
    </cfRule>
  </conditionalFormatting>
  <conditionalFormatting sqref="E239:F242 H239:I242">
    <cfRule type="expression" dxfId="65" priority="65">
      <formula>($F239="")</formula>
    </cfRule>
  </conditionalFormatting>
  <conditionalFormatting sqref="E239:E242">
    <cfRule type="expression" dxfId="64" priority="64">
      <formula>$F239="N/A"</formula>
    </cfRule>
  </conditionalFormatting>
  <conditionalFormatting sqref="F245:F248">
    <cfRule type="expression" dxfId="63" priority="63">
      <formula>($F245="")</formula>
    </cfRule>
  </conditionalFormatting>
  <conditionalFormatting sqref="F245:F248">
    <cfRule type="expression" dxfId="62" priority="62">
      <formula>($F245="")</formula>
    </cfRule>
  </conditionalFormatting>
  <conditionalFormatting sqref="F245:F248">
    <cfRule type="expression" dxfId="61" priority="61">
      <formula>($F245="")</formula>
    </cfRule>
  </conditionalFormatting>
  <conditionalFormatting sqref="E245:F248 H245:I248">
    <cfRule type="expression" dxfId="60" priority="60">
      <formula>($F245="")</formula>
    </cfRule>
  </conditionalFormatting>
  <conditionalFormatting sqref="E245:E248">
    <cfRule type="expression" dxfId="59" priority="59">
      <formula>$F245="N/A"</formula>
    </cfRule>
  </conditionalFormatting>
  <conditionalFormatting sqref="F251:F253">
    <cfRule type="expression" dxfId="58" priority="58">
      <formula>($F251="")</formula>
    </cfRule>
  </conditionalFormatting>
  <conditionalFormatting sqref="F251:F253">
    <cfRule type="expression" dxfId="57" priority="57">
      <formula>($F251="")</formula>
    </cfRule>
  </conditionalFormatting>
  <conditionalFormatting sqref="F251:F253">
    <cfRule type="expression" dxfId="56" priority="56">
      <formula>($F251="")</formula>
    </cfRule>
  </conditionalFormatting>
  <conditionalFormatting sqref="E251:F253 H251:I253">
    <cfRule type="expression" dxfId="55" priority="55">
      <formula>($F251="")</formula>
    </cfRule>
  </conditionalFormatting>
  <conditionalFormatting sqref="E251:E253">
    <cfRule type="expression" dxfId="54" priority="54">
      <formula>$F251="N/A"</formula>
    </cfRule>
  </conditionalFormatting>
  <conditionalFormatting sqref="F256:F257">
    <cfRule type="expression" dxfId="53" priority="53">
      <formula>($F256="")</formula>
    </cfRule>
  </conditionalFormatting>
  <conditionalFormatting sqref="F256:F257">
    <cfRule type="expression" dxfId="52" priority="52">
      <formula>($F256="")</formula>
    </cfRule>
  </conditionalFormatting>
  <conditionalFormatting sqref="F256:F257">
    <cfRule type="expression" dxfId="51" priority="51">
      <formula>($F256="")</formula>
    </cfRule>
  </conditionalFormatting>
  <conditionalFormatting sqref="E256:F257 H256:I257">
    <cfRule type="expression" dxfId="50" priority="50">
      <formula>($F256="")</formula>
    </cfRule>
  </conditionalFormatting>
  <conditionalFormatting sqref="E256:E257">
    <cfRule type="expression" dxfId="49" priority="49">
      <formula>$F256="N/A"</formula>
    </cfRule>
  </conditionalFormatting>
  <conditionalFormatting sqref="F261:F276">
    <cfRule type="expression" dxfId="48" priority="48">
      <formula>($F261="")</formula>
    </cfRule>
  </conditionalFormatting>
  <conditionalFormatting sqref="F261:F276">
    <cfRule type="expression" dxfId="47" priority="47">
      <formula>($F261="")</formula>
    </cfRule>
  </conditionalFormatting>
  <conditionalFormatting sqref="F261:F276">
    <cfRule type="expression" dxfId="46" priority="46">
      <formula>($F261="")</formula>
    </cfRule>
  </conditionalFormatting>
  <conditionalFormatting sqref="E261:F276 H261:I276">
    <cfRule type="expression" dxfId="45" priority="45">
      <formula>($F261="")</formula>
    </cfRule>
  </conditionalFormatting>
  <conditionalFormatting sqref="E261:E276">
    <cfRule type="expression" dxfId="44" priority="44">
      <formula>$F261="N/A"</formula>
    </cfRule>
  </conditionalFormatting>
  <conditionalFormatting sqref="F279:F288">
    <cfRule type="expression" dxfId="43" priority="43">
      <formula>($F279="")</formula>
    </cfRule>
  </conditionalFormatting>
  <conditionalFormatting sqref="F279:F288">
    <cfRule type="expression" dxfId="42" priority="42">
      <formula>($F279="")</formula>
    </cfRule>
  </conditionalFormatting>
  <conditionalFormatting sqref="F279:F288">
    <cfRule type="expression" dxfId="41" priority="41">
      <formula>($F279="")</formula>
    </cfRule>
  </conditionalFormatting>
  <conditionalFormatting sqref="E279:F288 H279:I288">
    <cfRule type="expression" dxfId="40" priority="40">
      <formula>($F279="")</formula>
    </cfRule>
  </conditionalFormatting>
  <conditionalFormatting sqref="E279:E288">
    <cfRule type="expression" dxfId="39" priority="39">
      <formula>$F279="N/A"</formula>
    </cfRule>
  </conditionalFormatting>
  <conditionalFormatting sqref="F291:F299">
    <cfRule type="expression" dxfId="38" priority="38">
      <formula>($F291="")</formula>
    </cfRule>
  </conditionalFormatting>
  <conditionalFormatting sqref="F291:F299">
    <cfRule type="expression" dxfId="37" priority="37">
      <formula>($F291="")</formula>
    </cfRule>
  </conditionalFormatting>
  <conditionalFormatting sqref="F291:F299">
    <cfRule type="expression" dxfId="36" priority="36">
      <formula>($F291="")</formula>
    </cfRule>
  </conditionalFormatting>
  <conditionalFormatting sqref="E291:F299 H291:I299">
    <cfRule type="expression" dxfId="35" priority="35">
      <formula>($F291="")</formula>
    </cfRule>
  </conditionalFormatting>
  <conditionalFormatting sqref="E291:E299">
    <cfRule type="expression" dxfId="34" priority="34">
      <formula>$F291="N/A"</formula>
    </cfRule>
  </conditionalFormatting>
  <conditionalFormatting sqref="G41:G43">
    <cfRule type="expression" dxfId="33" priority="33">
      <formula>($F41="")</formula>
    </cfRule>
  </conditionalFormatting>
  <conditionalFormatting sqref="G46:G52">
    <cfRule type="expression" dxfId="32" priority="32">
      <formula>($F46="")</formula>
    </cfRule>
  </conditionalFormatting>
  <conditionalFormatting sqref="G55:G64">
    <cfRule type="expression" dxfId="31" priority="31">
      <formula>($F55="")</formula>
    </cfRule>
  </conditionalFormatting>
  <conditionalFormatting sqref="G67:G68">
    <cfRule type="expression" dxfId="30" priority="30">
      <formula>($F67="")</formula>
    </cfRule>
  </conditionalFormatting>
  <conditionalFormatting sqref="G71:G76">
    <cfRule type="expression" dxfId="29" priority="29">
      <formula>($F71="")</formula>
    </cfRule>
  </conditionalFormatting>
  <conditionalFormatting sqref="G79:G85">
    <cfRule type="expression" dxfId="28" priority="28">
      <formula>($F79="")</formula>
    </cfRule>
  </conditionalFormatting>
  <conditionalFormatting sqref="G88:G92">
    <cfRule type="expression" dxfId="27" priority="27">
      <formula>($F88="")</formula>
    </cfRule>
  </conditionalFormatting>
  <conditionalFormatting sqref="G95:G101">
    <cfRule type="expression" dxfId="26" priority="26">
      <formula>($F95="")</formula>
    </cfRule>
  </conditionalFormatting>
  <conditionalFormatting sqref="G104:G111">
    <cfRule type="expression" dxfId="25" priority="25">
      <formula>($F104="")</formula>
    </cfRule>
  </conditionalFormatting>
  <conditionalFormatting sqref="G114:G118">
    <cfRule type="expression" dxfId="24" priority="24">
      <formula>($F114="")</formula>
    </cfRule>
  </conditionalFormatting>
  <conditionalFormatting sqref="G121:G123">
    <cfRule type="expression" dxfId="23" priority="23">
      <formula>($F121="")</formula>
    </cfRule>
  </conditionalFormatting>
  <conditionalFormatting sqref="G126:G132">
    <cfRule type="expression" dxfId="22" priority="22">
      <formula>($F126="")</formula>
    </cfRule>
  </conditionalFormatting>
  <conditionalFormatting sqref="G135:G144">
    <cfRule type="expression" dxfId="21" priority="21">
      <formula>($F135="")</formula>
    </cfRule>
  </conditionalFormatting>
  <conditionalFormatting sqref="G147:G150">
    <cfRule type="expression" dxfId="20" priority="20">
      <formula>($F147="")</formula>
    </cfRule>
  </conditionalFormatting>
  <conditionalFormatting sqref="G168:G177">
    <cfRule type="expression" dxfId="19" priority="18">
      <formula>($F168="")</formula>
    </cfRule>
  </conditionalFormatting>
  <conditionalFormatting sqref="G180:G185">
    <cfRule type="expression" dxfId="18" priority="17">
      <formula>($F180="")</formula>
    </cfRule>
  </conditionalFormatting>
  <conditionalFormatting sqref="G189:G191">
    <cfRule type="expression" dxfId="17" priority="16">
      <formula>($F189="")</formula>
    </cfRule>
  </conditionalFormatting>
  <conditionalFormatting sqref="G194:G203">
    <cfRule type="expression" dxfId="16" priority="15">
      <formula>($F194="")</formula>
    </cfRule>
  </conditionalFormatting>
  <conditionalFormatting sqref="G206:G213">
    <cfRule type="expression" dxfId="15" priority="14">
      <formula>($F206="")</formula>
    </cfRule>
  </conditionalFormatting>
  <conditionalFormatting sqref="G216:G219">
    <cfRule type="expression" dxfId="14" priority="13">
      <formula>($F216="")</formula>
    </cfRule>
  </conditionalFormatting>
  <conditionalFormatting sqref="G222:G225">
    <cfRule type="expression" dxfId="13" priority="12">
      <formula>($F222="")</formula>
    </cfRule>
  </conditionalFormatting>
  <conditionalFormatting sqref="G228:G229">
    <cfRule type="expression" dxfId="12" priority="11">
      <formula>($F228="")</formula>
    </cfRule>
  </conditionalFormatting>
  <conditionalFormatting sqref="G233:G235">
    <cfRule type="expression" dxfId="11" priority="10">
      <formula>($F233="")</formula>
    </cfRule>
  </conditionalFormatting>
  <conditionalFormatting sqref="G239:G242">
    <cfRule type="expression" dxfId="10" priority="9">
      <formula>($F239="")</formula>
    </cfRule>
  </conditionalFormatting>
  <conditionalFormatting sqref="G245:G248">
    <cfRule type="expression" dxfId="9" priority="8">
      <formula>($F245="")</formula>
    </cfRule>
  </conditionalFormatting>
  <conditionalFormatting sqref="G251:G253">
    <cfRule type="expression" dxfId="8" priority="7">
      <formula>($F251="")</formula>
    </cfRule>
  </conditionalFormatting>
  <conditionalFormatting sqref="G256:G257">
    <cfRule type="expression" dxfId="7" priority="6">
      <formula>($F256="")</formula>
    </cfRule>
  </conditionalFormatting>
  <conditionalFormatting sqref="G261:G276">
    <cfRule type="expression" dxfId="6" priority="5">
      <formula>($F261="")</formula>
    </cfRule>
  </conditionalFormatting>
  <conditionalFormatting sqref="G279:G288">
    <cfRule type="expression" dxfId="5" priority="4">
      <formula>($F279="")</formula>
    </cfRule>
  </conditionalFormatting>
  <conditionalFormatting sqref="G291:G299">
    <cfRule type="expression" dxfId="4" priority="3">
      <formula>($F291="")</formula>
    </cfRule>
  </conditionalFormatting>
  <conditionalFormatting sqref="E36:E38">
    <cfRule type="expression" dxfId="3" priority="2">
      <formula>($F36="")</formula>
    </cfRule>
  </conditionalFormatting>
  <conditionalFormatting sqref="E36:E38">
    <cfRule type="expression" dxfId="2" priority="1">
      <formula>$F36="N/A"</formula>
    </cfRule>
  </conditionalFormatting>
  <dataValidations count="3">
    <dataValidation allowBlank="1" showInputMessage="1" prompt="Write your own" sqref="E243 E289 E277 E258 E226 E178 E151 E186 E166 E192 E220 E236 E204 E249 E254 E300 E214 E230 E145 E133 E119 E112 E124 E102 E39 E86 E93 E53 E69 E44 E65 E77"/>
    <dataValidation type="list" allowBlank="1" showInputMessage="1" showErrorMessage="1" sqref="E261:E276">
      <formula1>$E$322:$E$338</formula1>
    </dataValidation>
    <dataValidation allowBlank="1" showInputMessage="1" sqref="E41 E50"/>
  </dataValidations>
  <pageMargins left="0.27559055118110237" right="0.15748031496062992" top="0.43307086614173229" bottom="0.78740157480314965" header="0.31496062992125984" footer="0.31496062992125984"/>
  <pageSetup paperSize="9" scale="82" orientation="landscape" r:id="rId1"/>
  <headerFooter>
    <oddFooter xml:space="preserve">&amp;L&amp;G The Arts Unit&amp;CRA Plan Number 18063&amp;R               RA Plan Number:  </oddFooter>
  </headerFooter>
  <rowBreaks count="6" manualBreakCount="6">
    <brk id="32" max="16383" man="1"/>
    <brk id="54" max="16383" man="1"/>
    <brk id="62" max="9" man="1"/>
    <brk id="96" max="16383" man="1"/>
    <brk id="152" max="16383" man="1"/>
    <brk id="193"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5" r:id="rId5" name="Check Box 7">
              <controlPr locked="0" defaultSize="0" autoFill="0" autoLine="0" autoPict="0">
                <anchor moveWithCells="1" sizeWithCells="1">
                  <from>
                    <xdr:col>7</xdr:col>
                    <xdr:colOff>0</xdr:colOff>
                    <xdr:row>15</xdr:row>
                    <xdr:rowOff>203200</xdr:rowOff>
                  </from>
                  <to>
                    <xdr:col>8</xdr:col>
                    <xdr:colOff>57150</xdr:colOff>
                    <xdr:row>17</xdr:row>
                    <xdr:rowOff>0</xdr:rowOff>
                  </to>
                </anchor>
              </controlPr>
            </control>
          </mc:Choice>
        </mc:AlternateContent>
        <mc:AlternateContent xmlns:mc="http://schemas.openxmlformats.org/markup-compatibility/2006">
          <mc:Choice Requires="x14">
            <control shapeId="2056" r:id="rId6" name="Check Box 8">
              <controlPr locked="0" defaultSize="0" autoFill="0" autoLine="0" autoPict="0">
                <anchor moveWithCells="1" sizeWithCells="1">
                  <from>
                    <xdr:col>8</xdr:col>
                    <xdr:colOff>57150</xdr:colOff>
                    <xdr:row>15</xdr:row>
                    <xdr:rowOff>203200</xdr:rowOff>
                  </from>
                  <to>
                    <xdr:col>9</xdr:col>
                    <xdr:colOff>12700</xdr:colOff>
                    <xdr:row>17</xdr:row>
                    <xdr:rowOff>0</xdr:rowOff>
                  </to>
                </anchor>
              </controlPr>
            </control>
          </mc:Choice>
        </mc:AlternateContent>
        <mc:AlternateContent xmlns:mc="http://schemas.openxmlformats.org/markup-compatibility/2006">
          <mc:Choice Requires="x14">
            <control shapeId="2057" r:id="rId7" name="Check Box 9">
              <controlPr locked="0" defaultSize="0" autoFill="0" autoLine="0" autoPict="0">
                <anchor moveWithCells="1" sizeWithCells="1">
                  <from>
                    <xdr:col>7</xdr:col>
                    <xdr:colOff>0</xdr:colOff>
                    <xdr:row>17</xdr:row>
                    <xdr:rowOff>203200</xdr:rowOff>
                  </from>
                  <to>
                    <xdr:col>8</xdr:col>
                    <xdr:colOff>57150</xdr:colOff>
                    <xdr:row>19</xdr:row>
                    <xdr:rowOff>0</xdr:rowOff>
                  </to>
                </anchor>
              </controlPr>
            </control>
          </mc:Choice>
        </mc:AlternateContent>
        <mc:AlternateContent xmlns:mc="http://schemas.openxmlformats.org/markup-compatibility/2006">
          <mc:Choice Requires="x14">
            <control shapeId="2058" r:id="rId8" name="Check Box 10">
              <controlPr locked="0" defaultSize="0" autoFill="0" autoLine="0" autoPict="0">
                <anchor moveWithCells="1" sizeWithCells="1">
                  <from>
                    <xdr:col>8</xdr:col>
                    <xdr:colOff>57150</xdr:colOff>
                    <xdr:row>17</xdr:row>
                    <xdr:rowOff>203200</xdr:rowOff>
                  </from>
                  <to>
                    <xdr:col>9</xdr:col>
                    <xdr:colOff>12700</xdr:colOff>
                    <xdr:row>19</xdr:row>
                    <xdr:rowOff>0</xdr:rowOff>
                  </to>
                </anchor>
              </controlPr>
            </control>
          </mc:Choice>
        </mc:AlternateContent>
        <mc:AlternateContent xmlns:mc="http://schemas.openxmlformats.org/markup-compatibility/2006">
          <mc:Choice Requires="x14">
            <control shapeId="2059" r:id="rId9" name="Check Box 11">
              <controlPr locked="0" defaultSize="0" autoFill="0" autoLine="0" autoPict="0">
                <anchor moveWithCells="1" sizeWithCells="1">
                  <from>
                    <xdr:col>7</xdr:col>
                    <xdr:colOff>0</xdr:colOff>
                    <xdr:row>18</xdr:row>
                    <xdr:rowOff>203200</xdr:rowOff>
                  </from>
                  <to>
                    <xdr:col>8</xdr:col>
                    <xdr:colOff>57150</xdr:colOff>
                    <xdr:row>20</xdr:row>
                    <xdr:rowOff>0</xdr:rowOff>
                  </to>
                </anchor>
              </controlPr>
            </control>
          </mc:Choice>
        </mc:AlternateContent>
        <mc:AlternateContent xmlns:mc="http://schemas.openxmlformats.org/markup-compatibility/2006">
          <mc:Choice Requires="x14">
            <control shapeId="2060" r:id="rId10" name="Check Box 12">
              <controlPr locked="0" defaultSize="0" autoFill="0" autoLine="0" autoPict="0">
                <anchor moveWithCells="1" sizeWithCells="1">
                  <from>
                    <xdr:col>8</xdr:col>
                    <xdr:colOff>57150</xdr:colOff>
                    <xdr:row>18</xdr:row>
                    <xdr:rowOff>203200</xdr:rowOff>
                  </from>
                  <to>
                    <xdr:col>9</xdr:col>
                    <xdr:colOff>12700</xdr:colOff>
                    <xdr:row>20</xdr:row>
                    <xdr:rowOff>0</xdr:rowOff>
                  </to>
                </anchor>
              </controlPr>
            </control>
          </mc:Choice>
        </mc:AlternateContent>
        <mc:AlternateContent xmlns:mc="http://schemas.openxmlformats.org/markup-compatibility/2006">
          <mc:Choice Requires="x14">
            <control shapeId="2061" r:id="rId11" name="Check Box 13">
              <controlPr locked="0" defaultSize="0" autoFill="0" autoLine="0" autoPict="0">
                <anchor moveWithCells="1" sizeWithCells="1">
                  <from>
                    <xdr:col>7</xdr:col>
                    <xdr:colOff>0</xdr:colOff>
                    <xdr:row>20</xdr:row>
                    <xdr:rowOff>0</xdr:rowOff>
                  </from>
                  <to>
                    <xdr:col>8</xdr:col>
                    <xdr:colOff>57150</xdr:colOff>
                    <xdr:row>21</xdr:row>
                    <xdr:rowOff>0</xdr:rowOff>
                  </to>
                </anchor>
              </controlPr>
            </control>
          </mc:Choice>
        </mc:AlternateContent>
        <mc:AlternateContent xmlns:mc="http://schemas.openxmlformats.org/markup-compatibility/2006">
          <mc:Choice Requires="x14">
            <control shapeId="2062" r:id="rId12" name="Check Box 14">
              <controlPr locked="0" defaultSize="0" autoFill="0" autoLine="0" autoPict="0">
                <anchor moveWithCells="1" sizeWithCells="1">
                  <from>
                    <xdr:col>8</xdr:col>
                    <xdr:colOff>57150</xdr:colOff>
                    <xdr:row>20</xdr:row>
                    <xdr:rowOff>0</xdr:rowOff>
                  </from>
                  <to>
                    <xdr:col>9</xdr:col>
                    <xdr:colOff>12700</xdr:colOff>
                    <xdr:row>21</xdr:row>
                    <xdr:rowOff>0</xdr:rowOff>
                  </to>
                </anchor>
              </controlPr>
            </control>
          </mc:Choice>
        </mc:AlternateContent>
        <mc:AlternateContent xmlns:mc="http://schemas.openxmlformats.org/markup-compatibility/2006">
          <mc:Choice Requires="x14">
            <control shapeId="2063" r:id="rId13" name="Check Box 15">
              <controlPr locked="0" defaultSize="0" autoFill="0" autoLine="0" autoPict="0">
                <anchor moveWithCells="1" sizeWithCells="1">
                  <from>
                    <xdr:col>4</xdr:col>
                    <xdr:colOff>1955800</xdr:colOff>
                    <xdr:row>9</xdr:row>
                    <xdr:rowOff>203200</xdr:rowOff>
                  </from>
                  <to>
                    <xdr:col>4</xdr:col>
                    <xdr:colOff>2527300</xdr:colOff>
                    <xdr:row>11</xdr:row>
                    <xdr:rowOff>19050</xdr:rowOff>
                  </to>
                </anchor>
              </controlPr>
            </control>
          </mc:Choice>
        </mc:AlternateContent>
        <mc:AlternateContent xmlns:mc="http://schemas.openxmlformats.org/markup-compatibility/2006">
          <mc:Choice Requires="x14">
            <control shapeId="2064" r:id="rId14" name="Check Box 16">
              <controlPr locked="0" defaultSize="0" autoFill="0" autoLine="0" autoPict="0">
                <anchor moveWithCells="1" sizeWithCells="1">
                  <from>
                    <xdr:col>4</xdr:col>
                    <xdr:colOff>2622550</xdr:colOff>
                    <xdr:row>9</xdr:row>
                    <xdr:rowOff>146050</xdr:rowOff>
                  </from>
                  <to>
                    <xdr:col>5</xdr:col>
                    <xdr:colOff>0</xdr:colOff>
                    <xdr:row>11</xdr:row>
                    <xdr:rowOff>76200</xdr:rowOff>
                  </to>
                </anchor>
              </controlPr>
            </control>
          </mc:Choice>
        </mc:AlternateContent>
        <mc:AlternateContent xmlns:mc="http://schemas.openxmlformats.org/markup-compatibility/2006">
          <mc:Choice Requires="x14">
            <control shapeId="2067" r:id="rId15" name="Check Box 19">
              <controlPr locked="0" defaultSize="0" autoFill="0" autoLine="0" autoPict="0">
                <anchor moveWithCells="1" sizeWithCells="1">
                  <from>
                    <xdr:col>2</xdr:col>
                    <xdr:colOff>12700</xdr:colOff>
                    <xdr:row>313</xdr:row>
                    <xdr:rowOff>222250</xdr:rowOff>
                  </from>
                  <to>
                    <xdr:col>3</xdr:col>
                    <xdr:colOff>0</xdr:colOff>
                    <xdr:row>315</xdr:row>
                    <xdr:rowOff>38100</xdr:rowOff>
                  </to>
                </anchor>
              </controlPr>
            </control>
          </mc:Choice>
        </mc:AlternateContent>
        <mc:AlternateContent xmlns:mc="http://schemas.openxmlformats.org/markup-compatibility/2006">
          <mc:Choice Requires="x14">
            <control shapeId="2068" r:id="rId16" name="Check Box 20">
              <controlPr locked="0" defaultSize="0" autoFill="0" autoLine="0" autoPict="0">
                <anchor moveWithCells="1" sizeWithCells="1">
                  <from>
                    <xdr:col>3</xdr:col>
                    <xdr:colOff>12700</xdr:colOff>
                    <xdr:row>314</xdr:row>
                    <xdr:rowOff>0</xdr:rowOff>
                  </from>
                  <to>
                    <xdr:col>4</xdr:col>
                    <xdr:colOff>0</xdr:colOff>
                    <xdr:row>315</xdr:row>
                    <xdr:rowOff>0</xdr:rowOff>
                  </to>
                </anchor>
              </controlPr>
            </control>
          </mc:Choice>
        </mc:AlternateContent>
        <mc:AlternateContent xmlns:mc="http://schemas.openxmlformats.org/markup-compatibility/2006">
          <mc:Choice Requires="x14">
            <control shapeId="2069" r:id="rId17" name="Check Box 21">
              <controlPr locked="0" defaultSize="0" autoFill="0" autoLine="0" autoPict="0">
                <anchor moveWithCells="1" sizeWithCells="1">
                  <from>
                    <xdr:col>2</xdr:col>
                    <xdr:colOff>12700</xdr:colOff>
                    <xdr:row>315</xdr:row>
                    <xdr:rowOff>0</xdr:rowOff>
                  </from>
                  <to>
                    <xdr:col>3</xdr:col>
                    <xdr:colOff>0</xdr:colOff>
                    <xdr:row>316</xdr:row>
                    <xdr:rowOff>12700</xdr:rowOff>
                  </to>
                </anchor>
              </controlPr>
            </control>
          </mc:Choice>
        </mc:AlternateContent>
        <mc:AlternateContent xmlns:mc="http://schemas.openxmlformats.org/markup-compatibility/2006">
          <mc:Choice Requires="x14">
            <control shapeId="2070" r:id="rId18" name="Check Box 22">
              <controlPr locked="0" defaultSize="0" autoFill="0" autoLine="0" autoPict="0">
                <anchor moveWithCells="1" sizeWithCells="1">
                  <from>
                    <xdr:col>3</xdr:col>
                    <xdr:colOff>12700</xdr:colOff>
                    <xdr:row>315</xdr:row>
                    <xdr:rowOff>0</xdr:rowOff>
                  </from>
                  <to>
                    <xdr:col>4</xdr:col>
                    <xdr:colOff>0</xdr:colOff>
                    <xdr:row>316</xdr:row>
                    <xdr:rowOff>0</xdr:rowOff>
                  </to>
                </anchor>
              </controlPr>
            </control>
          </mc:Choice>
        </mc:AlternateContent>
        <mc:AlternateContent xmlns:mc="http://schemas.openxmlformats.org/markup-compatibility/2006">
          <mc:Choice Requires="x14">
            <control shapeId="2071" r:id="rId19" name="Check Box 23">
              <controlPr locked="0" defaultSize="0" autoFill="0" autoLine="0" autoPict="0">
                <anchor moveWithCells="1" sizeWithCells="1">
                  <from>
                    <xdr:col>2</xdr:col>
                    <xdr:colOff>12700</xdr:colOff>
                    <xdr:row>316</xdr:row>
                    <xdr:rowOff>0</xdr:rowOff>
                  </from>
                  <to>
                    <xdr:col>3</xdr:col>
                    <xdr:colOff>0</xdr:colOff>
                    <xdr:row>317</xdr:row>
                    <xdr:rowOff>38100</xdr:rowOff>
                  </to>
                </anchor>
              </controlPr>
            </control>
          </mc:Choice>
        </mc:AlternateContent>
        <mc:AlternateContent xmlns:mc="http://schemas.openxmlformats.org/markup-compatibility/2006">
          <mc:Choice Requires="x14">
            <control shapeId="2072" r:id="rId20" name="Check Box 24">
              <controlPr locked="0" defaultSize="0" autoFill="0" autoLine="0" autoPict="0">
                <anchor moveWithCells="1" sizeWithCells="1">
                  <from>
                    <xdr:col>3</xdr:col>
                    <xdr:colOff>12700</xdr:colOff>
                    <xdr:row>316</xdr:row>
                    <xdr:rowOff>0</xdr:rowOff>
                  </from>
                  <to>
                    <xdr:col>4</xdr:col>
                    <xdr:colOff>0</xdr:colOff>
                    <xdr:row>317</xdr:row>
                    <xdr:rowOff>0</xdr:rowOff>
                  </to>
                </anchor>
              </controlPr>
            </control>
          </mc:Choice>
        </mc:AlternateContent>
        <mc:AlternateContent xmlns:mc="http://schemas.openxmlformats.org/markup-compatibility/2006">
          <mc:Choice Requires="x14">
            <control shapeId="2073" r:id="rId21" name="Check Box 25">
              <controlPr locked="0" defaultSize="0" autoFill="0" autoLine="0" autoPict="0">
                <anchor moveWithCells="1" sizeWithCells="1">
                  <from>
                    <xdr:col>2</xdr:col>
                    <xdr:colOff>12700</xdr:colOff>
                    <xdr:row>317</xdr:row>
                    <xdr:rowOff>0</xdr:rowOff>
                  </from>
                  <to>
                    <xdr:col>3</xdr:col>
                    <xdr:colOff>0</xdr:colOff>
                    <xdr:row>318</xdr:row>
                    <xdr:rowOff>12700</xdr:rowOff>
                  </to>
                </anchor>
              </controlPr>
            </control>
          </mc:Choice>
        </mc:AlternateContent>
        <mc:AlternateContent xmlns:mc="http://schemas.openxmlformats.org/markup-compatibility/2006">
          <mc:Choice Requires="x14">
            <control shapeId="2074" r:id="rId22" name="Check Box 26">
              <controlPr locked="0" defaultSize="0" autoFill="0" autoLine="0" autoPict="0">
                <anchor moveWithCells="1" sizeWithCells="1">
                  <from>
                    <xdr:col>3</xdr:col>
                    <xdr:colOff>12700</xdr:colOff>
                    <xdr:row>317</xdr:row>
                    <xdr:rowOff>0</xdr:rowOff>
                  </from>
                  <to>
                    <xdr:col>4</xdr:col>
                    <xdr:colOff>0</xdr:colOff>
                    <xdr:row>318</xdr:row>
                    <xdr:rowOff>0</xdr:rowOff>
                  </to>
                </anchor>
              </controlPr>
            </control>
          </mc:Choice>
        </mc:AlternateContent>
        <mc:AlternateContent xmlns:mc="http://schemas.openxmlformats.org/markup-compatibility/2006">
          <mc:Choice Requires="x14">
            <control shapeId="2075" r:id="rId23" name="Check Box 27">
              <controlPr locked="0" defaultSize="0" autoFill="0" autoLine="0" autoPict="0">
                <anchor moveWithCells="1" sizeWithCells="1">
                  <from>
                    <xdr:col>2</xdr:col>
                    <xdr:colOff>12700</xdr:colOff>
                    <xdr:row>318</xdr:row>
                    <xdr:rowOff>0</xdr:rowOff>
                  </from>
                  <to>
                    <xdr:col>3</xdr:col>
                    <xdr:colOff>0</xdr:colOff>
                    <xdr:row>319</xdr:row>
                    <xdr:rowOff>12700</xdr:rowOff>
                  </to>
                </anchor>
              </controlPr>
            </control>
          </mc:Choice>
        </mc:AlternateContent>
        <mc:AlternateContent xmlns:mc="http://schemas.openxmlformats.org/markup-compatibility/2006">
          <mc:Choice Requires="x14">
            <control shapeId="2076" r:id="rId24" name="Check Box 28">
              <controlPr locked="0" defaultSize="0" autoFill="0" autoLine="0" autoPict="0">
                <anchor moveWithCells="1" sizeWithCells="1">
                  <from>
                    <xdr:col>3</xdr:col>
                    <xdr:colOff>12700</xdr:colOff>
                    <xdr:row>318</xdr:row>
                    <xdr:rowOff>0</xdr:rowOff>
                  </from>
                  <to>
                    <xdr:col>4</xdr:col>
                    <xdr:colOff>0</xdr:colOff>
                    <xdr:row>319</xdr:row>
                    <xdr:rowOff>0</xdr:rowOff>
                  </to>
                </anchor>
              </controlPr>
            </control>
          </mc:Choice>
        </mc:AlternateContent>
        <mc:AlternateContent xmlns:mc="http://schemas.openxmlformats.org/markup-compatibility/2006">
          <mc:Choice Requires="x14">
            <control shapeId="2077" r:id="rId25" name="Check Box 29">
              <controlPr locked="0" defaultSize="0" autoFill="0" autoLine="0" autoPict="0">
                <anchor moveWithCells="1" sizeWithCells="1">
                  <from>
                    <xdr:col>2</xdr:col>
                    <xdr:colOff>0</xdr:colOff>
                    <xdr:row>319</xdr:row>
                    <xdr:rowOff>298450</xdr:rowOff>
                  </from>
                  <to>
                    <xdr:col>2</xdr:col>
                    <xdr:colOff>412750</xdr:colOff>
                    <xdr:row>321</xdr:row>
                    <xdr:rowOff>114300</xdr:rowOff>
                  </to>
                </anchor>
              </controlPr>
            </control>
          </mc:Choice>
        </mc:AlternateContent>
        <mc:AlternateContent xmlns:mc="http://schemas.openxmlformats.org/markup-compatibility/2006">
          <mc:Choice Requires="x14">
            <control shapeId="2078" r:id="rId26" name="Check Box 30">
              <controlPr locked="0" defaultSize="0" autoFill="0" autoLine="0" autoPict="0">
                <anchor moveWithCells="1" sizeWithCells="1">
                  <from>
                    <xdr:col>3</xdr:col>
                    <xdr:colOff>12700</xdr:colOff>
                    <xdr:row>320</xdr:row>
                    <xdr:rowOff>0</xdr:rowOff>
                  </from>
                  <to>
                    <xdr:col>4</xdr:col>
                    <xdr:colOff>0</xdr:colOff>
                    <xdr:row>321</xdr:row>
                    <xdr:rowOff>0</xdr:rowOff>
                  </to>
                </anchor>
              </controlPr>
            </control>
          </mc:Choice>
        </mc:AlternateContent>
        <mc:AlternateContent xmlns:mc="http://schemas.openxmlformats.org/markup-compatibility/2006">
          <mc:Choice Requires="x14">
            <control shapeId="2079" r:id="rId27" name="Check Box 31">
              <controlPr locked="0" defaultSize="0" autoFill="0" autoLine="0" autoPict="0">
                <anchor moveWithCells="1" sizeWithCells="1">
                  <from>
                    <xdr:col>2</xdr:col>
                    <xdr:colOff>12700</xdr:colOff>
                    <xdr:row>335</xdr:row>
                    <xdr:rowOff>0</xdr:rowOff>
                  </from>
                  <to>
                    <xdr:col>3</xdr:col>
                    <xdr:colOff>0</xdr:colOff>
                    <xdr:row>336</xdr:row>
                    <xdr:rowOff>12700</xdr:rowOff>
                  </to>
                </anchor>
              </controlPr>
            </control>
          </mc:Choice>
        </mc:AlternateContent>
        <mc:AlternateContent xmlns:mc="http://schemas.openxmlformats.org/markup-compatibility/2006">
          <mc:Choice Requires="x14">
            <control shapeId="2080" r:id="rId28" name="Check Box 32">
              <controlPr locked="0" defaultSize="0" autoFill="0" autoLine="0" autoPict="0">
                <anchor moveWithCells="1" sizeWithCells="1">
                  <from>
                    <xdr:col>3</xdr:col>
                    <xdr:colOff>12700</xdr:colOff>
                    <xdr:row>335</xdr:row>
                    <xdr:rowOff>0</xdr:rowOff>
                  </from>
                  <to>
                    <xdr:col>4</xdr:col>
                    <xdr:colOff>0</xdr:colOff>
                    <xdr:row>336</xdr:row>
                    <xdr:rowOff>0</xdr:rowOff>
                  </to>
                </anchor>
              </controlPr>
            </control>
          </mc:Choice>
        </mc:AlternateContent>
        <mc:AlternateContent xmlns:mc="http://schemas.openxmlformats.org/markup-compatibility/2006">
          <mc:Choice Requires="x14">
            <control shapeId="2081" r:id="rId29" name="Check Box 33">
              <controlPr locked="0" defaultSize="0" autoFill="0" autoLine="0" autoPict="0">
                <anchor moveWithCells="1" sizeWithCells="1">
                  <from>
                    <xdr:col>2</xdr:col>
                    <xdr:colOff>12700</xdr:colOff>
                    <xdr:row>336</xdr:row>
                    <xdr:rowOff>0</xdr:rowOff>
                  </from>
                  <to>
                    <xdr:col>3</xdr:col>
                    <xdr:colOff>0</xdr:colOff>
                    <xdr:row>337</xdr:row>
                    <xdr:rowOff>12700</xdr:rowOff>
                  </to>
                </anchor>
              </controlPr>
            </control>
          </mc:Choice>
        </mc:AlternateContent>
        <mc:AlternateContent xmlns:mc="http://schemas.openxmlformats.org/markup-compatibility/2006">
          <mc:Choice Requires="x14">
            <control shapeId="2082" r:id="rId30" name="Check Box 34">
              <controlPr locked="0" defaultSize="0" autoFill="0" autoLine="0" autoPict="0">
                <anchor moveWithCells="1" sizeWithCells="1">
                  <from>
                    <xdr:col>3</xdr:col>
                    <xdr:colOff>12700</xdr:colOff>
                    <xdr:row>336</xdr:row>
                    <xdr:rowOff>0</xdr:rowOff>
                  </from>
                  <to>
                    <xdr:col>4</xdr:col>
                    <xdr:colOff>0</xdr:colOff>
                    <xdr:row>337</xdr:row>
                    <xdr:rowOff>0</xdr:rowOff>
                  </to>
                </anchor>
              </controlPr>
            </control>
          </mc:Choice>
        </mc:AlternateContent>
        <mc:AlternateContent xmlns:mc="http://schemas.openxmlformats.org/markup-compatibility/2006">
          <mc:Choice Requires="x14">
            <control shapeId="2083" r:id="rId31" name="Check Box 35">
              <controlPr locked="0" defaultSize="0" autoFill="0" autoLine="0" autoPict="0">
                <anchor moveWithCells="1" sizeWithCells="1">
                  <from>
                    <xdr:col>2</xdr:col>
                    <xdr:colOff>12700</xdr:colOff>
                    <xdr:row>337</xdr:row>
                    <xdr:rowOff>0</xdr:rowOff>
                  </from>
                  <to>
                    <xdr:col>3</xdr:col>
                    <xdr:colOff>0</xdr:colOff>
                    <xdr:row>338</xdr:row>
                    <xdr:rowOff>12700</xdr:rowOff>
                  </to>
                </anchor>
              </controlPr>
            </control>
          </mc:Choice>
        </mc:AlternateContent>
        <mc:AlternateContent xmlns:mc="http://schemas.openxmlformats.org/markup-compatibility/2006">
          <mc:Choice Requires="x14">
            <control shapeId="2084" r:id="rId32" name="Check Box 36">
              <controlPr locked="0" defaultSize="0" autoFill="0" autoLine="0" autoPict="0">
                <anchor moveWithCells="1" sizeWithCells="1">
                  <from>
                    <xdr:col>3</xdr:col>
                    <xdr:colOff>12700</xdr:colOff>
                    <xdr:row>337</xdr:row>
                    <xdr:rowOff>0</xdr:rowOff>
                  </from>
                  <to>
                    <xdr:col>4</xdr:col>
                    <xdr:colOff>0</xdr:colOff>
                    <xdr:row>338</xdr:row>
                    <xdr:rowOff>0</xdr:rowOff>
                  </to>
                </anchor>
              </controlPr>
            </control>
          </mc:Choice>
        </mc:AlternateContent>
        <mc:AlternateContent xmlns:mc="http://schemas.openxmlformats.org/markup-compatibility/2006">
          <mc:Choice Requires="x14">
            <control shapeId="2085" r:id="rId33" name="Check Box 37">
              <controlPr locked="0" defaultSize="0" autoFill="0" autoLine="0" autoPict="0">
                <anchor moveWithCells="1" sizeWithCells="1">
                  <from>
                    <xdr:col>2</xdr:col>
                    <xdr:colOff>12700</xdr:colOff>
                    <xdr:row>338</xdr:row>
                    <xdr:rowOff>0</xdr:rowOff>
                  </from>
                  <to>
                    <xdr:col>3</xdr:col>
                    <xdr:colOff>0</xdr:colOff>
                    <xdr:row>339</xdr:row>
                    <xdr:rowOff>12700</xdr:rowOff>
                  </to>
                </anchor>
              </controlPr>
            </control>
          </mc:Choice>
        </mc:AlternateContent>
        <mc:AlternateContent xmlns:mc="http://schemas.openxmlformats.org/markup-compatibility/2006">
          <mc:Choice Requires="x14">
            <control shapeId="2086" r:id="rId34" name="Check Box 38">
              <controlPr locked="0" defaultSize="0" autoFill="0" autoLine="0" autoPict="0">
                <anchor moveWithCells="1" sizeWithCells="1">
                  <from>
                    <xdr:col>3</xdr:col>
                    <xdr:colOff>12700</xdr:colOff>
                    <xdr:row>338</xdr:row>
                    <xdr:rowOff>0</xdr:rowOff>
                  </from>
                  <to>
                    <xdr:col>4</xdr:col>
                    <xdr:colOff>0</xdr:colOff>
                    <xdr:row>339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2">
        <x14:dataValidation type="list" allowBlank="1" showInputMessage="1" showErrorMessage="1">
          <x14:formula1>
            <xm:f>Sheet2!$E$316:$E$332</xm:f>
          </x14:formula1>
          <xm:sqref>E309:E311</xm:sqref>
        </x14:dataValidation>
        <x14:dataValidation type="list" allowBlank="1" showInputMessage="1" showErrorMessage="1">
          <x14:formula1>
            <xm:f>Sheet2!$H$1:$H$5</xm:f>
          </x14:formula1>
          <xm:sqref>H309:H311 H239:H259 H233:H237 H261:H301 H303 H189:H231 H104:H145 H71:H102 H67:H69 H55:H65 H46:H53 H36:H44 H147:H187</xm:sqref>
        </x14:dataValidation>
        <x14:dataValidation type="list" allowBlank="1" showInputMessage="1" showErrorMessage="1">
          <x14:formula1>
            <xm:f>Sheet2!$G$1:$G$5</xm:f>
          </x14:formula1>
          <xm:sqref>G309:G311 G236:G237 G230:G231 G145 G258:G259 G303 G186:G187 G102 G69 G65 G53 G44 G39:G40 G77:G78 G86:G87 G93:G94 G112:G113 G119:G120 G124:G125 G133:G134 G151:G152 G166:G167 G178:G179 G192:G193 G204:G205 G214:G215 G220:G221 G226:G227 G243:G244 G249:G250 G254:G255 G277:G278 G289:G290 G300:G301</xm:sqref>
        </x14:dataValidation>
        <x14:dataValidation type="list" allowBlank="1" showInputMessage="1" showErrorMessage="1">
          <x14:formula1>
            <xm:f>Sheet2!$E$346:$E$355</xm:f>
          </x14:formula1>
          <xm:sqref>E291:E299</xm:sqref>
        </x14:dataValidation>
        <x14:dataValidation type="list" allowBlank="1" showInputMessage="1" showErrorMessage="1">
          <x14:formula1>
            <xm:f>Sheet2!$C$2:$C$6</xm:f>
          </x14:formula1>
          <xm:sqref>F303 C291:D291 C268:D268 C303:D303 C251:D251 C153:D153 C245:D245 C228:D228 C279:D279 C233:D233 C216:D216 C168:D168 C147:D147 C239:D239 C104:D104 C180:D180 C222:D222 C256:D256 C261:D261 C121:D121 C46 C135:D135 C114:D114 C71 C79 F77 C63 C55 F53 F44 C36 C41 C126:D126 C67 C95 F69 C88 F65 C189:D189 C197:D197 C194:D194 C206:D206</xm:sqref>
        </x14:dataValidation>
        <x14:dataValidation type="list" allowBlank="1" showInputMessage="1" showErrorMessage="1">
          <x14:formula1>
            <xm:f>Sheet2!$E$301:$E$305</xm:f>
          </x14:formula1>
          <xm:sqref>E245:E248</xm:sqref>
        </x14:dataValidation>
        <x14:dataValidation type="list" allowBlank="1" showInputMessage="1" showErrorMessage="1">
          <x14:formula1>
            <xm:f>Sheet2!$E$1:$E$10</xm:f>
          </x14:formula1>
          <xm:sqref>E244 E290 E278 E259 E237 E227 E179 E152 E187 E167 E193 E221 E205 E250 E255 E301 E215 E231 E134 E40</xm:sqref>
        </x14:dataValidation>
        <x14:dataValidation type="list" allowBlank="1" showInputMessage="1" showErrorMessage="1">
          <x14:formula1>
            <xm:f>Sheet2!$B$1:$B$14</xm:f>
          </x14:formula1>
          <xm:sqref>B244 B290 B278 B259 B237 B227 B179 B152 B187 B167 B193 B221 B205 B250 B255 B301 B215 B231 B134 B36:B38 B40</xm:sqref>
        </x14:dataValidation>
        <x14:dataValidation type="list" allowBlank="1" showInputMessage="1" showErrorMessage="1">
          <x14:formula1>
            <xm:f>Sheet2!$E$295:$E$299</xm:f>
          </x14:formula1>
          <xm:sqref>E239:E242</xm:sqref>
        </x14:dataValidation>
        <x14:dataValidation type="list" allowBlank="1" showInputMessage="1" showErrorMessage="1">
          <x14:formula1>
            <xm:f>Sheet2!$E$281:$E$284</xm:f>
          </x14:formula1>
          <xm:sqref>E228:E229</xm:sqref>
        </x14:dataValidation>
        <x14:dataValidation type="list" allowBlank="1" showInputMessage="1" showErrorMessage="1">
          <x14:formula1>
            <xm:f>Sheet2!$E$255:$E$265</xm:f>
          </x14:formula1>
          <xm:sqref>E206:E213</xm:sqref>
        </x14:dataValidation>
        <x14:dataValidation type="list" allowBlank="1" showInputMessage="1" showErrorMessage="1">
          <x14:formula1>
            <xm:f>Sheet2!$E$243:$E$253</xm:f>
          </x14:formula1>
          <xm:sqref>E194:E203</xm:sqref>
        </x14:dataValidation>
        <x14:dataValidation type="list" allowBlank="1" showInputMessage="1" showErrorMessage="1">
          <x14:formula1>
            <xm:f>Sheet2!$E$232:$E$241</xm:f>
          </x14:formula1>
          <xm:sqref>E189:E191</xm:sqref>
        </x14:dataValidation>
        <x14:dataValidation type="list" allowBlank="1" showInputMessage="1" showErrorMessage="1">
          <x14:formula1>
            <xm:f>Sheet2!$E$182:$E$191</xm:f>
          </x14:formula1>
          <xm:sqref>E147:E150</xm:sqref>
        </x14:dataValidation>
        <x14:dataValidation type="list" allowBlank="1" showInputMessage="1" showErrorMessage="1">
          <x14:formula1>
            <xm:f>Sheet2!$C$1:$C$6</xm:f>
          </x14:formula1>
          <xm:sqref>F147:F150 F153:F165 F168:F177 F180:F185 F189:F191 F194:F203 F206:F213 F216:F219 F222:F225 F228:F229 F233:F235 F239:F242 F245:F248 F251:F253 F256:F257 F291:F299 F279:F288 F261:F276 F135:F144 F126:F132 F121:F123 F114:F118 F104:F111 F95:F101 F67:F68 F55:F64 F88:F92 F79:F85 F41:F43 F36:F38 F46:F52 F71:F76</xm:sqref>
        </x14:dataValidation>
        <x14:dataValidation type="list" allowBlank="1" showInputMessage="1" showErrorMessage="1">
          <x14:formula1>
            <xm:f>Sheet2!$E$220:$E$230</xm:f>
          </x14:formula1>
          <xm:sqref>E180:E185</xm:sqref>
        </x14:dataValidation>
        <x14:dataValidation type="list" allowBlank="1" showInputMessage="1" showErrorMessage="1">
          <x14:formula1>
            <xm:f>Sheet2!$E$267:$E$273</xm:f>
          </x14:formula1>
          <xm:sqref>E216:E219</xm:sqref>
        </x14:dataValidation>
        <x14:dataValidation type="list" allowBlank="1" showInputMessage="1" showErrorMessage="1">
          <x14:formula1>
            <xm:f>Sheet2!$E$274:$E$279</xm:f>
          </x14:formula1>
          <xm:sqref>E222:E224</xm:sqref>
        </x14:dataValidation>
        <x14:dataValidation type="list" allowBlank="1" showInputMessage="1" showErrorMessage="1">
          <x14:formula1>
            <xm:f>Sheet2!$E$286:$E$293</xm:f>
          </x14:formula1>
          <xm:sqref>E233:E234</xm:sqref>
        </x14:dataValidation>
        <x14:dataValidation type="list" allowBlank="1" showInputMessage="1" showErrorMessage="1">
          <x14:formula1>
            <xm:f>Sheet2!$E$307:$E$310</xm:f>
          </x14:formula1>
          <xm:sqref>E251:E253</xm:sqref>
        </x14:dataValidation>
        <x14:dataValidation type="list" allowBlank="1" showInputMessage="1" showErrorMessage="1">
          <x14:formula1>
            <xm:f>Sheet2!$E$312:$E$314</xm:f>
          </x14:formula1>
          <xm:sqref>E256:E257</xm:sqref>
        </x14:dataValidation>
        <x14:dataValidation type="list" allowBlank="1" showInputMessage="1" showErrorMessage="1">
          <x14:formula1>
            <xm:f>Sheet2!$E$334:$E$344</xm:f>
          </x14:formula1>
          <xm:sqref>E279:E288</xm:sqref>
        </x14:dataValidation>
        <x14:dataValidation type="list" allowBlank="1" showInputMessage="1" showErrorMessage="1">
          <x14:formula1>
            <xm:f>Sheet2!$E$160:$E$181</xm:f>
          </x14:formula1>
          <xm:sqref>E135 E137:E144</xm:sqref>
        </x14:dataValidation>
        <x14:dataValidation type="list" allowBlank="1" showInputMessage="1" showErrorMessage="1">
          <x14:formula1>
            <xm:f>Sheet2!$E$149:$E$160</xm:f>
          </x14:formula1>
          <xm:sqref>E126:E131</xm:sqref>
        </x14:dataValidation>
        <x14:dataValidation type="list" allowBlank="1" showInputMessage="1" showErrorMessage="1">
          <x14:formula1>
            <xm:f>Sheet2!$E$64:$E$74</xm:f>
          </x14:formula1>
          <xm:sqref>E125 E120 E113 E87 E94 E78 E71:E74 E76</xm:sqref>
        </x14:dataValidation>
        <x14:dataValidation type="list" allowBlank="1" showInputMessage="1" showErrorMessage="1">
          <x14:formula1>
            <xm:f>Sheet2!$E$113:$E$123</xm:f>
          </x14:formula1>
          <xm:sqref>E104 E106:E107</xm:sqref>
        </x14:dataValidation>
        <x14:dataValidation type="list" allowBlank="1" showInputMessage="1" showErrorMessage="1">
          <x14:formula1>
            <xm:f>Sheet2!$E$125:$E$135</xm:f>
          </x14:formula1>
          <xm:sqref>E114 E117</xm:sqref>
        </x14:dataValidation>
        <x14:dataValidation type="list" allowBlank="1" showInputMessage="1" showErrorMessage="1">
          <x14:formula1>
            <xm:f>Sheet2!$E$137:$E$147</xm:f>
          </x14:formula1>
          <xm:sqref>E121:E123</xm:sqref>
        </x14:dataValidation>
        <x14:dataValidation type="list" allowBlank="1" showInputMessage="1" showErrorMessage="1">
          <x14:formula1>
            <xm:f>Sheet2!$D$1:$D$5</xm:f>
          </x14:formula1>
          <xm:sqref>D95 D71 D79 D63 D55 D41 D36 D88 D67 D46</xm:sqref>
        </x14:dataValidation>
        <x14:dataValidation type="list" allowBlank="1" showInputMessage="1" showErrorMessage="1">
          <x14:formula1>
            <xm:f>Sheet2!$E$89:$E$99</xm:f>
          </x14:formula1>
          <xm:sqref>E88:E92</xm:sqref>
        </x14:dataValidation>
        <x14:dataValidation type="list" allowBlank="1" showInputMessage="1" showErrorMessage="1">
          <x14:formula1>
            <xm:f>Sheet2!$E$101:$E$111</xm:f>
          </x14:formula1>
          <xm:sqref>E95 E97:E101</xm:sqref>
        </x14:dataValidation>
        <x14:dataValidation type="list" allowBlank="1" showInputMessage="1" showErrorMessage="1">
          <x14:formula1>
            <xm:f>Sheet2!$E$76:$E$87</xm:f>
          </x14:formula1>
          <xm:sqref>E79:E85</xm:sqref>
        </x14:dataValidation>
        <x14:dataValidation type="list" allowBlank="1" showInputMessage="1" showErrorMessage="1">
          <x14:formula1>
            <xm:f>Sheet2!$E$52:$E$62</xm:f>
          </x14:formula1>
          <xm:sqref>E67:E68</xm:sqref>
        </x14:dataValidation>
        <x14:dataValidation type="list" allowBlank="1" showInputMessage="1" showErrorMessage="1">
          <x14:formula1>
            <xm:f>Sheet2!$E$35:$E$51</xm:f>
          </x14:formula1>
          <xm:sqref>E55:E63</xm:sqref>
        </x14:dataValidation>
        <x14:dataValidation type="list" allowBlank="1" showInputMessage="1" showErrorMessage="1">
          <x14:formula1>
            <xm:f>Sheet2!$B$12:$B$13</xm:f>
          </x14:formula1>
          <xm:sqref>B51</xm:sqref>
        </x14:dataValidation>
        <x14:dataValidation type="list" allowBlank="1" showInputMessage="1" showErrorMessage="1">
          <x14:formula1>
            <xm:f>Sheet2!$E$25:$E$35</xm:f>
          </x14:formula1>
          <xm:sqref>E46:E52</xm:sqref>
        </x14:dataValidation>
        <x14:dataValidation type="list" allowBlank="1" showInputMessage="1" showErrorMessage="1">
          <x14:formula1>
            <xm:f>Sheet2!$B$1:$B$7</xm:f>
          </x14:formula1>
          <xm:sqref>B41</xm:sqref>
        </x14:dataValidation>
        <x14:dataValidation type="list" allowBlank="1" showInputMessage="1" showErrorMessage="1">
          <x14:formula1>
            <xm:f>Sheet2!$E$13:$E$23</xm:f>
          </x14:formula1>
          <xm:sqref>E41:E43</xm:sqref>
        </x14:dataValidation>
        <x14:dataValidation type="list" allowBlank="1" showInputMessage="1">
          <x14:formula1>
            <xm:f>Sheet2!$G$1:$G$5</xm:f>
          </x14:formula1>
          <xm:sqref>G36:G38 G41:G43 G46:G52 G55:G64 G67:G68 G71:G76 G79:G85 G88:G92 G95:G101 G104:G111 G114:G118 G121:G123 G126:G132 G135:G144 G147:G150 G153:G165 G168:G177 G180:G185 G189:G191 G194:G203 G206:G213 G216:G219 G222:G225 G228:G229 G233:G235 G239:G242 G245:G248 G251:G253 G256:G257 G261:G276 G279:G288 G291:G299</xm:sqref>
        </x14:dataValidation>
        <x14:dataValidation type="list" allowBlank="1" showInputMessage="1">
          <x14:formula1>
            <xm:f>Sheet2!$E$113:$E$123</xm:f>
          </x14:formula1>
          <xm:sqref>E108:E111 E105</xm:sqref>
        </x14:dataValidation>
        <x14:dataValidation type="list" allowBlank="1" showInputMessage="1">
          <x14:formula1>
            <xm:f>Sheet2!$E$125:$E$135</xm:f>
          </x14:formula1>
          <xm:sqref>E118 E115:E116</xm:sqref>
        </x14:dataValidation>
        <x14:dataValidation type="list" allowBlank="1" showInputMessage="1" showErrorMessage="1">
          <x14:formula1>
            <xm:f>Sheet2!$E$193:$E$206</xm:f>
          </x14:formula1>
          <xm:sqref>E153:E165</xm:sqref>
        </x14:dataValidation>
        <x14:dataValidation type="list" allowBlank="1" showInputMessage="1">
          <x14:formula1>
            <xm:f>Sheet2!$E$35:$E$51</xm:f>
          </x14:formula1>
          <xm:sqref>E64</xm:sqref>
        </x14:dataValidation>
        <x14:dataValidation type="list" allowBlank="1" showInputMessage="1">
          <x14:formula1>
            <xm:f>Sheet2!$E$64:$E$74</xm:f>
          </x14:formula1>
          <xm:sqref>E75</xm:sqref>
        </x14:dataValidation>
        <x14:dataValidation type="list" allowBlank="1" showInputMessage="1">
          <x14:formula1>
            <xm:f>Sheet2!$E$101:$E$111</xm:f>
          </x14:formula1>
          <xm:sqref>E96</xm:sqref>
        </x14:dataValidation>
        <x14:dataValidation type="list" allowBlank="1" showInputMessage="1">
          <x14:formula1>
            <xm:f>Sheet2!$E$149:$E$160</xm:f>
          </x14:formula1>
          <xm:sqref>E132</xm:sqref>
        </x14:dataValidation>
        <x14:dataValidation type="list" allowBlank="1" showInputMessage="1">
          <x14:formula1>
            <xm:f>Sheet2!$E$160:$E$181</xm:f>
          </x14:formula1>
          <xm:sqref>E136</xm:sqref>
        </x14:dataValidation>
        <x14:dataValidation type="list" allowBlank="1" showInputMessage="1">
          <x14:formula1>
            <xm:f>Sheet2!$E$274:$E$279</xm:f>
          </x14:formula1>
          <xm:sqref>E225</xm:sqref>
        </x14:dataValidation>
        <x14:dataValidation type="list" allowBlank="1" showInputMessage="1">
          <x14:formula1>
            <xm:f>Sheet2!$E$286:$E$293</xm:f>
          </x14:formula1>
          <xm:sqref>E235</xm:sqref>
        </x14:dataValidation>
        <x14:dataValidation type="list" allowBlank="1" showInputMessage="1" showErrorMessage="1">
          <x14:formula1>
            <xm:f>Sheet2!$E$208:$E218</xm:f>
          </x14:formula1>
          <xm:sqref>E168:E175</xm:sqref>
        </x14:dataValidation>
        <x14:dataValidation type="list" allowBlank="1" showInputMessage="1">
          <x14:formula1>
            <xm:f>Sheet2!$E$208:$E226</xm:f>
          </x14:formula1>
          <xm:sqref>E176:E177</xm:sqref>
        </x14:dataValidation>
        <x14:dataValidation type="list" allowBlank="1" showInputMessage="1" showErrorMessage="1">
          <x14:formula1>
            <xm:f>'[Risk Assessment State Choir 2019.xlsx]Sheet2'!#REF!</xm:f>
          </x14:formula1>
          <xm:sqref>E36:E38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6"/>
  <sheetViews>
    <sheetView topLeftCell="A264" zoomScale="120" zoomScaleNormal="120" workbookViewId="0">
      <selection activeCell="B250" sqref="B250"/>
    </sheetView>
  </sheetViews>
  <sheetFormatPr defaultRowHeight="14.5" x14ac:dyDescent="0.35"/>
  <cols>
    <col min="1" max="1" width="15" bestFit="1" customWidth="1"/>
    <col min="2" max="2" width="42.453125" bestFit="1" customWidth="1"/>
    <col min="5" max="5" width="84.453125" bestFit="1" customWidth="1"/>
    <col min="7" max="7" width="22.1796875" customWidth="1"/>
  </cols>
  <sheetData>
    <row r="1" spans="1:10" ht="15" thickBot="1" x14ac:dyDescent="0.4">
      <c r="A1" s="100" t="s">
        <v>0</v>
      </c>
      <c r="B1" s="27" t="s">
        <v>1</v>
      </c>
      <c r="C1" s="189" t="s">
        <v>239</v>
      </c>
      <c r="D1" s="102">
        <v>1</v>
      </c>
      <c r="E1" s="103" t="s">
        <v>94</v>
      </c>
      <c r="F1" s="9">
        <v>1</v>
      </c>
      <c r="G1" s="9" t="str">
        <f>IF(Sheet1!$C$15="","Coordinator",Sheet1!$C$15)</f>
        <v>Coordinator</v>
      </c>
      <c r="H1" s="9" t="s">
        <v>3</v>
      </c>
      <c r="I1" s="9"/>
      <c r="J1" s="5"/>
    </row>
    <row r="2" spans="1:10" x14ac:dyDescent="0.35">
      <c r="A2" s="104"/>
      <c r="B2" s="33"/>
      <c r="C2" s="102">
        <v>1</v>
      </c>
      <c r="D2" s="19">
        <v>2</v>
      </c>
      <c r="E2" s="105" t="s">
        <v>95</v>
      </c>
      <c r="F2" s="9">
        <v>2</v>
      </c>
      <c r="G2" s="9" t="s">
        <v>7</v>
      </c>
      <c r="H2" s="9" t="s">
        <v>4</v>
      </c>
      <c r="I2" s="9"/>
      <c r="J2" s="5"/>
    </row>
    <row r="3" spans="1:10" ht="28.5" x14ac:dyDescent="0.35">
      <c r="A3" s="104"/>
      <c r="B3" s="19"/>
      <c r="C3" s="19">
        <v>2</v>
      </c>
      <c r="D3" s="19">
        <v>3</v>
      </c>
      <c r="E3" s="105" t="s">
        <v>96</v>
      </c>
      <c r="F3" s="9">
        <v>3</v>
      </c>
      <c r="G3" s="9" t="s">
        <v>31</v>
      </c>
      <c r="H3" s="9" t="s">
        <v>5</v>
      </c>
      <c r="I3" s="9"/>
      <c r="J3" s="5"/>
    </row>
    <row r="4" spans="1:10" x14ac:dyDescent="0.35">
      <c r="A4" s="104"/>
      <c r="B4" s="19"/>
      <c r="C4" s="19">
        <v>3</v>
      </c>
      <c r="D4" s="19">
        <v>4</v>
      </c>
      <c r="E4" s="105" t="s">
        <v>74</v>
      </c>
      <c r="F4" s="9">
        <v>4</v>
      </c>
      <c r="G4" s="9" t="s">
        <v>33</v>
      </c>
      <c r="H4" s="9"/>
      <c r="I4" s="9"/>
      <c r="J4" s="5"/>
    </row>
    <row r="5" spans="1:10" x14ac:dyDescent="0.35">
      <c r="A5" s="104"/>
      <c r="B5" s="19"/>
      <c r="C5" s="19">
        <v>4</v>
      </c>
      <c r="D5" s="19">
        <v>5</v>
      </c>
      <c r="E5" s="105"/>
      <c r="F5" s="9">
        <v>5</v>
      </c>
      <c r="G5" s="9" t="s">
        <v>54</v>
      </c>
      <c r="H5" s="9"/>
      <c r="I5" s="9"/>
      <c r="J5" s="5"/>
    </row>
    <row r="6" spans="1:10" x14ac:dyDescent="0.35">
      <c r="A6" s="104"/>
      <c r="B6" s="19"/>
      <c r="C6" s="19">
        <v>5</v>
      </c>
      <c r="D6" s="19"/>
      <c r="E6" s="105"/>
      <c r="F6" s="9"/>
      <c r="G6" s="9"/>
      <c r="H6" s="9"/>
      <c r="I6" s="9"/>
    </row>
    <row r="7" spans="1:10" x14ac:dyDescent="0.35">
      <c r="A7" s="104"/>
      <c r="B7" s="19"/>
      <c r="C7" s="19"/>
      <c r="D7" s="19"/>
      <c r="E7" s="105"/>
      <c r="F7" s="9"/>
      <c r="G7" s="9"/>
      <c r="H7" s="9"/>
      <c r="I7" s="9"/>
    </row>
    <row r="8" spans="1:10" x14ac:dyDescent="0.35">
      <c r="A8" s="104"/>
      <c r="B8" s="19"/>
      <c r="C8" s="19"/>
      <c r="D8" s="19"/>
      <c r="E8" s="105"/>
      <c r="F8" s="9"/>
      <c r="G8" s="9"/>
      <c r="H8" s="9"/>
      <c r="I8" s="9"/>
    </row>
    <row r="9" spans="1:10" x14ac:dyDescent="0.35">
      <c r="A9" s="104"/>
      <c r="B9" s="19"/>
      <c r="C9" s="19"/>
      <c r="D9" s="19"/>
      <c r="E9" s="105"/>
      <c r="F9" s="9"/>
      <c r="G9" s="9"/>
      <c r="H9" s="9"/>
      <c r="I9" s="9"/>
    </row>
    <row r="10" spans="1:10" ht="15" thickBot="1" x14ac:dyDescent="0.4">
      <c r="A10" s="106"/>
      <c r="B10" s="107"/>
      <c r="C10" s="107"/>
      <c r="D10" s="107"/>
      <c r="E10" s="108"/>
      <c r="F10" s="9"/>
      <c r="G10" s="9"/>
      <c r="H10" s="9"/>
      <c r="I10" s="9"/>
    </row>
    <row r="11" spans="1:10" x14ac:dyDescent="0.35">
      <c r="A11" s="8"/>
      <c r="B11" s="9"/>
      <c r="C11" s="9"/>
      <c r="D11" s="9"/>
      <c r="E11" s="9"/>
      <c r="F11" s="9"/>
      <c r="G11" s="9"/>
      <c r="H11" s="9"/>
      <c r="I11" s="9"/>
    </row>
    <row r="12" spans="1:10" ht="15" thickBot="1" x14ac:dyDescent="0.4">
      <c r="A12" s="8"/>
      <c r="B12" s="9"/>
      <c r="C12" s="9"/>
      <c r="D12" s="9"/>
      <c r="E12" s="9"/>
      <c r="F12" s="9"/>
      <c r="G12" s="9"/>
      <c r="H12" s="9"/>
      <c r="I12" s="9"/>
    </row>
    <row r="13" spans="1:10" ht="31.5" thickBot="1" x14ac:dyDescent="0.4">
      <c r="A13" s="100" t="s">
        <v>0</v>
      </c>
      <c r="B13" s="27" t="s">
        <v>2</v>
      </c>
      <c r="C13" s="109"/>
      <c r="D13" s="109"/>
      <c r="E13" s="193" t="s">
        <v>240</v>
      </c>
      <c r="F13" s="7"/>
      <c r="G13" s="7"/>
      <c r="H13" s="7"/>
      <c r="I13" s="7"/>
    </row>
    <row r="14" spans="1:10" ht="15.5" x14ac:dyDescent="0.35">
      <c r="A14" s="66"/>
      <c r="B14" s="33"/>
      <c r="C14" s="33"/>
      <c r="D14" s="33"/>
      <c r="E14" s="78" t="s">
        <v>97</v>
      </c>
      <c r="F14" s="7"/>
      <c r="G14" s="7"/>
      <c r="H14" s="7"/>
      <c r="I14" s="7"/>
    </row>
    <row r="15" spans="1:10" ht="15.5" x14ac:dyDescent="0.35">
      <c r="A15" s="66"/>
      <c r="B15" s="33"/>
      <c r="C15" s="33"/>
      <c r="D15" s="33"/>
      <c r="E15" s="78" t="str">
        <f>"c) Contractual agreements in place with the " &amp;  IF(Sheet1!$G$9="","venue",Sheet1!$G$9) &amp; "."</f>
        <v>c) Contractual agreements in place with the venue.</v>
      </c>
      <c r="F15" s="7"/>
      <c r="G15" s="7"/>
      <c r="H15" s="7"/>
      <c r="I15" s="7"/>
    </row>
    <row r="16" spans="1:10" x14ac:dyDescent="0.35">
      <c r="A16" s="66"/>
      <c r="B16" s="33"/>
      <c r="C16" s="33"/>
      <c r="D16" s="33"/>
      <c r="E16" s="105" t="s">
        <v>74</v>
      </c>
      <c r="F16" s="7"/>
      <c r="G16" s="7"/>
      <c r="H16" s="7"/>
      <c r="I16" s="7"/>
    </row>
    <row r="17" spans="1:5" ht="15.5" x14ac:dyDescent="0.35">
      <c r="A17" s="66"/>
      <c r="B17" s="33"/>
      <c r="C17" s="33"/>
      <c r="D17" s="33"/>
      <c r="E17" s="78"/>
    </row>
    <row r="18" spans="1:5" ht="15.5" x14ac:dyDescent="0.35">
      <c r="A18" s="66"/>
      <c r="B18" s="33"/>
      <c r="C18" s="33"/>
      <c r="D18" s="33"/>
      <c r="E18" s="78"/>
    </row>
    <row r="19" spans="1:5" ht="15.5" x14ac:dyDescent="0.35">
      <c r="A19" s="66"/>
      <c r="B19" s="33"/>
      <c r="C19" s="33"/>
      <c r="D19" s="33"/>
      <c r="E19" s="78"/>
    </row>
    <row r="20" spans="1:5" ht="15.5" x14ac:dyDescent="0.35">
      <c r="A20" s="66"/>
      <c r="B20" s="33"/>
      <c r="C20" s="33"/>
      <c r="D20" s="33"/>
      <c r="E20" s="78"/>
    </row>
    <row r="21" spans="1:5" ht="15.5" x14ac:dyDescent="0.35">
      <c r="A21" s="66"/>
      <c r="B21" s="33"/>
      <c r="C21" s="33"/>
      <c r="D21" s="33"/>
      <c r="E21" s="78"/>
    </row>
    <row r="22" spans="1:5" ht="15.5" x14ac:dyDescent="0.35">
      <c r="A22" s="66"/>
      <c r="B22" s="33"/>
      <c r="C22" s="33"/>
      <c r="D22" s="33"/>
      <c r="E22" s="78"/>
    </row>
    <row r="23" spans="1:5" ht="15" thickBot="1" x14ac:dyDescent="0.4">
      <c r="A23" s="25"/>
      <c r="B23" s="82"/>
      <c r="C23" s="82"/>
      <c r="D23" s="82"/>
      <c r="E23" s="26"/>
    </row>
    <row r="24" spans="1:5" ht="15" thickBot="1" x14ac:dyDescent="0.4">
      <c r="A24" s="12"/>
      <c r="B24" s="12"/>
      <c r="C24" s="12"/>
      <c r="D24" s="12"/>
      <c r="E24" s="12"/>
    </row>
    <row r="25" spans="1:5" ht="46.5" x14ac:dyDescent="0.35">
      <c r="A25" s="97" t="s">
        <v>28</v>
      </c>
      <c r="B25" s="98" t="s">
        <v>29</v>
      </c>
      <c r="C25" s="109"/>
      <c r="D25" s="109"/>
      <c r="E25" s="58" t="s">
        <v>98</v>
      </c>
    </row>
    <row r="26" spans="1:5" ht="47" thickBot="1" x14ac:dyDescent="0.4">
      <c r="A26" s="99"/>
      <c r="B26" s="28" t="s">
        <v>30</v>
      </c>
      <c r="C26" s="33"/>
      <c r="D26" s="33"/>
      <c r="E26" s="68" t="s">
        <v>99</v>
      </c>
    </row>
    <row r="27" spans="1:5" ht="79.5" customHeight="1" x14ac:dyDescent="0.35">
      <c r="A27" s="66"/>
      <c r="B27" s="33"/>
      <c r="C27" s="33"/>
      <c r="D27" s="33"/>
      <c r="E27" s="68" t="s">
        <v>100</v>
      </c>
    </row>
    <row r="28" spans="1:5" ht="15.5" x14ac:dyDescent="0.35">
      <c r="A28" s="66"/>
      <c r="B28" s="33"/>
      <c r="C28" s="33"/>
      <c r="D28" s="33"/>
      <c r="E28" s="78" t="s">
        <v>101</v>
      </c>
    </row>
    <row r="29" spans="1:5" ht="15.5" x14ac:dyDescent="0.35">
      <c r="A29" s="66"/>
      <c r="B29" s="33"/>
      <c r="C29" s="33"/>
      <c r="D29" s="33"/>
      <c r="E29" s="78" t="str">
        <f xml:space="preserve"> "e) " &amp; IF(Sheet1!$G$9="","Venue",Sheet1!$G$9) &amp; " map supplied to teachers in email. Venue clearly signed."</f>
        <v>e) Venue map supplied to teachers in email. Venue clearly signed.</v>
      </c>
    </row>
    <row r="30" spans="1:5" ht="31" x14ac:dyDescent="0.35">
      <c r="A30" s="66"/>
      <c r="B30" s="33"/>
      <c r="C30" s="33"/>
      <c r="D30" s="33"/>
      <c r="E30" s="68" t="s">
        <v>102</v>
      </c>
    </row>
    <row r="31" spans="1:5" ht="15.5" x14ac:dyDescent="0.35">
      <c r="A31" s="66"/>
      <c r="B31" s="33"/>
      <c r="C31" s="33"/>
      <c r="D31" s="33"/>
      <c r="E31" s="68" t="s">
        <v>103</v>
      </c>
    </row>
    <row r="32" spans="1:5" ht="15.5" x14ac:dyDescent="0.35">
      <c r="A32" s="66"/>
      <c r="B32" s="33"/>
      <c r="C32" s="33"/>
      <c r="D32" s="33"/>
      <c r="E32" s="68" t="s">
        <v>74</v>
      </c>
    </row>
    <row r="33" spans="1:5" ht="15.5" x14ac:dyDescent="0.35">
      <c r="A33" s="66"/>
      <c r="B33" s="33"/>
      <c r="C33" s="33"/>
      <c r="D33" s="33"/>
      <c r="E33" s="68"/>
    </row>
    <row r="34" spans="1:5" ht="16" thickBot="1" x14ac:dyDescent="0.4">
      <c r="A34" s="25"/>
      <c r="B34" s="82"/>
      <c r="C34" s="82"/>
      <c r="D34" s="82"/>
      <c r="E34" s="71"/>
    </row>
    <row r="35" spans="1:5" ht="15" thickBot="1" x14ac:dyDescent="0.4">
      <c r="A35" s="7"/>
      <c r="B35" s="7"/>
      <c r="C35" s="7"/>
      <c r="D35" s="7"/>
      <c r="E35" s="7"/>
    </row>
    <row r="36" spans="1:5" ht="102" thickBot="1" x14ac:dyDescent="0.4">
      <c r="A36" s="42" t="str">
        <f>IF(Sheet1!$G$9="","Venue",Sheet1!$G$9) &amp;  " Access/ Egress Registration and sign out procedres on arrival and departure"</f>
        <v>Venue Access/ Egress Registration and sign out procedres on arrival and departure</v>
      </c>
      <c r="B36" s="24" t="s">
        <v>32</v>
      </c>
      <c r="C36" s="109"/>
      <c r="D36" s="109"/>
      <c r="E36" s="75" t="str">
        <f>"a) " &amp; IF(Sheet1!$G$9="","Venue",Sheet1!$G$9) &amp; " Map and Risk Assessment information and evacuation plan communicated to participating schools via teacher’s handbook and email. All staff/ teachers/ parents advised of correct access and egress points."</f>
        <v>a) Venue Map and Risk Assessment information and evacuation plan communicated to participating schools via teacher’s handbook and email. All staff/ teachers/ parents advised of correct access and egress points.</v>
      </c>
    </row>
    <row r="37" spans="1:5" s="29" customFormat="1" ht="15.5" x14ac:dyDescent="0.35">
      <c r="A37" s="110"/>
      <c r="B37" s="23"/>
      <c r="C37" s="33"/>
      <c r="D37" s="33"/>
      <c r="E37" s="90" t="s">
        <v>104</v>
      </c>
    </row>
    <row r="38" spans="1:5" ht="31" x14ac:dyDescent="0.35">
      <c r="A38" s="66"/>
      <c r="B38" s="33"/>
      <c r="C38" s="33"/>
      <c r="D38" s="33"/>
      <c r="E38" s="68" t="s">
        <v>291</v>
      </c>
    </row>
    <row r="39" spans="1:5" s="29" customFormat="1" ht="45" customHeight="1" x14ac:dyDescent="0.35">
      <c r="A39" s="66"/>
      <c r="B39" s="33"/>
      <c r="C39" s="33"/>
      <c r="D39" s="33"/>
      <c r="E39" s="68" t="s">
        <v>202</v>
      </c>
    </row>
    <row r="40" spans="1:5" s="29" customFormat="1" ht="36" customHeight="1" x14ac:dyDescent="0.35">
      <c r="A40" s="66"/>
      <c r="B40" s="33"/>
      <c r="C40" s="33"/>
      <c r="D40" s="33"/>
      <c r="E40" s="68" t="s">
        <v>232</v>
      </c>
    </row>
    <row r="41" spans="1:5" s="29" customFormat="1" ht="34.5" customHeight="1" x14ac:dyDescent="0.35">
      <c r="A41" s="66"/>
      <c r="B41" s="33"/>
      <c r="C41" s="33"/>
      <c r="D41" s="33"/>
      <c r="E41" s="68" t="s">
        <v>105</v>
      </c>
    </row>
    <row r="42" spans="1:5" ht="46.5" x14ac:dyDescent="0.35">
      <c r="A42" s="66"/>
      <c r="B42" s="33"/>
      <c r="C42" s="33"/>
      <c r="D42" s="33"/>
      <c r="E42" s="68" t="s">
        <v>106</v>
      </c>
    </row>
    <row r="43" spans="1:5" s="29" customFormat="1" ht="21.75" customHeight="1" x14ac:dyDescent="0.35">
      <c r="A43" s="66"/>
      <c r="B43" s="33"/>
      <c r="C43" s="33"/>
      <c r="D43" s="33"/>
      <c r="E43" s="68" t="s">
        <v>107</v>
      </c>
    </row>
    <row r="44" spans="1:5" ht="46.5" x14ac:dyDescent="0.35">
      <c r="A44" s="66"/>
      <c r="B44" s="33"/>
      <c r="C44" s="33"/>
      <c r="D44" s="33"/>
      <c r="E44" s="68" t="s">
        <v>108</v>
      </c>
    </row>
    <row r="45" spans="1:5" ht="62" x14ac:dyDescent="0.35">
      <c r="A45" s="66"/>
      <c r="B45" s="33"/>
      <c r="C45" s="33"/>
      <c r="D45" s="33"/>
      <c r="E45" s="68" t="s">
        <v>109</v>
      </c>
    </row>
    <row r="46" spans="1:5" ht="77.5" x14ac:dyDescent="0.35">
      <c r="A46" s="66"/>
      <c r="B46" s="33"/>
      <c r="C46" s="33"/>
      <c r="D46" s="33"/>
      <c r="E46" s="68" t="s">
        <v>292</v>
      </c>
    </row>
    <row r="47" spans="1:5" ht="15.5" x14ac:dyDescent="0.35">
      <c r="A47" s="66"/>
      <c r="B47" s="33"/>
      <c r="C47" s="33"/>
      <c r="D47" s="33"/>
      <c r="E47" s="68" t="s">
        <v>74</v>
      </c>
    </row>
    <row r="48" spans="1:5" ht="15.5" x14ac:dyDescent="0.35">
      <c r="A48" s="66"/>
      <c r="B48" s="33"/>
      <c r="C48" s="33"/>
      <c r="D48" s="33"/>
      <c r="E48" s="68"/>
    </row>
    <row r="49" spans="1:5" ht="15.5" x14ac:dyDescent="0.35">
      <c r="A49" s="66"/>
      <c r="B49" s="33"/>
      <c r="C49" s="33"/>
      <c r="D49" s="33"/>
      <c r="E49" s="68"/>
    </row>
    <row r="50" spans="1:5" ht="16" thickBot="1" x14ac:dyDescent="0.4">
      <c r="A50" s="25"/>
      <c r="B50" s="82"/>
      <c r="C50" s="82"/>
      <c r="D50" s="82"/>
      <c r="E50" s="71"/>
    </row>
    <row r="51" spans="1:5" ht="16" thickBot="1" x14ac:dyDescent="0.4">
      <c r="A51" s="7"/>
      <c r="B51" s="7"/>
      <c r="C51" s="7"/>
      <c r="D51" s="7"/>
      <c r="E51" s="13"/>
    </row>
    <row r="52" spans="1:5" ht="75" customHeight="1" thickBot="1" x14ac:dyDescent="0.4">
      <c r="A52" s="42" t="str">
        <f>IF(Sheet1!$G$9="","Venue",Sheet1!$G$9) &amp;  " Emergency Services required"</f>
        <v>Venue Emergency Services required</v>
      </c>
      <c r="B52" s="22" t="s">
        <v>34</v>
      </c>
      <c r="C52" s="109"/>
      <c r="D52" s="109"/>
      <c r="E52" s="58" t="s">
        <v>110</v>
      </c>
    </row>
    <row r="53" spans="1:5" ht="29.25" customHeight="1" x14ac:dyDescent="0.35">
      <c r="A53" s="66"/>
      <c r="B53" s="33"/>
      <c r="C53" s="33"/>
      <c r="D53" s="33"/>
      <c r="E53" s="78" t="s">
        <v>111</v>
      </c>
    </row>
    <row r="54" spans="1:5" ht="15.5" x14ac:dyDescent="0.35">
      <c r="A54" s="66"/>
      <c r="B54" s="33"/>
      <c r="C54" s="33"/>
      <c r="D54" s="33"/>
      <c r="E54" s="68" t="s">
        <v>74</v>
      </c>
    </row>
    <row r="55" spans="1:5" ht="15.5" x14ac:dyDescent="0.35">
      <c r="A55" s="66"/>
      <c r="B55" s="33"/>
      <c r="C55" s="33"/>
      <c r="D55" s="33"/>
      <c r="E55" s="78"/>
    </row>
    <row r="56" spans="1:5" ht="15.5" x14ac:dyDescent="0.35">
      <c r="A56" s="66"/>
      <c r="B56" s="33"/>
      <c r="C56" s="33"/>
      <c r="D56" s="33"/>
      <c r="E56" s="78"/>
    </row>
    <row r="57" spans="1:5" ht="15.5" x14ac:dyDescent="0.35">
      <c r="A57" s="66"/>
      <c r="B57" s="33"/>
      <c r="C57" s="33"/>
      <c r="D57" s="33"/>
      <c r="E57" s="78"/>
    </row>
    <row r="58" spans="1:5" ht="15.5" x14ac:dyDescent="0.35">
      <c r="A58" s="66"/>
      <c r="B58" s="33"/>
      <c r="C58" s="33"/>
      <c r="D58" s="33"/>
      <c r="E58" s="78"/>
    </row>
    <row r="59" spans="1:5" ht="15.5" x14ac:dyDescent="0.35">
      <c r="A59" s="66"/>
      <c r="B59" s="33"/>
      <c r="C59" s="33"/>
      <c r="D59" s="33"/>
      <c r="E59" s="78"/>
    </row>
    <row r="60" spans="1:5" ht="15.5" x14ac:dyDescent="0.35">
      <c r="A60" s="66"/>
      <c r="B60" s="33"/>
      <c r="C60" s="33"/>
      <c r="D60" s="33"/>
      <c r="E60" s="78"/>
    </row>
    <row r="61" spans="1:5" ht="15.5" x14ac:dyDescent="0.35">
      <c r="A61" s="66"/>
      <c r="B61" s="33"/>
      <c r="C61" s="33"/>
      <c r="D61" s="33"/>
      <c r="E61" s="78"/>
    </row>
    <row r="62" spans="1:5" ht="16" thickBot="1" x14ac:dyDescent="0.4">
      <c r="A62" s="25"/>
      <c r="B62" s="82"/>
      <c r="C62" s="82"/>
      <c r="D62" s="82"/>
      <c r="E62" s="93"/>
    </row>
    <row r="63" spans="1:5" ht="15" thickBot="1" x14ac:dyDescent="0.4">
      <c r="A63" s="7"/>
      <c r="B63" s="7"/>
      <c r="C63" s="7"/>
      <c r="D63" s="7"/>
      <c r="E63" s="7"/>
    </row>
    <row r="64" spans="1:5" ht="45" customHeight="1" x14ac:dyDescent="0.35">
      <c r="A64" s="460" t="str">
        <f>IF(Sheet1!$G$9="","Venue",Sheet1!$G$9) &amp;   "– injury and/ or evacuation "</f>
        <v xml:space="preserve">Venue– injury and/ or evacuation </v>
      </c>
      <c r="B64" s="468" t="s">
        <v>36</v>
      </c>
      <c r="C64" s="109"/>
      <c r="D64" s="109"/>
      <c r="E64" s="58" t="str">
        <f>"a) " &amp; IF(Sheet1!$G$9="","Venue",Sheet1!$G$9) &amp; " Map and site specific risk asessment information and evacuation plan communicated to participating schools via teacher’s workshop."</f>
        <v>a) Venue Map and site specific risk asessment information and evacuation plan communicated to participating schools via teacher’s workshop.</v>
      </c>
    </row>
    <row r="65" spans="1:5" ht="31.5" thickBot="1" x14ac:dyDescent="0.4">
      <c r="A65" s="461"/>
      <c r="B65" s="469"/>
      <c r="C65" s="33"/>
      <c r="D65" s="33"/>
      <c r="E65" s="68" t="str">
        <f>"b) " &amp; IF(Sheet1!$G$9="","Venue",Sheet1!$G$9) &amp; " evacuation plan information disseminated to production staff at induction meeting."</f>
        <v>b) Venue evacuation plan information disseminated to production staff at induction meeting.</v>
      </c>
    </row>
    <row r="66" spans="1:5" ht="46.5" x14ac:dyDescent="0.35">
      <c r="A66" s="66"/>
      <c r="B66" s="33"/>
      <c r="C66" s="33"/>
      <c r="D66" s="33"/>
      <c r="E66" s="68" t="str">
        <f>"c) " &amp; IF(Sheet1!$G$9="","Venue",Sheet1!$G$9) &amp; " evacuation policies and procedures explained to teachers/coordinators and students by the Production Manager and production staff on their arrival at the venue."</f>
        <v>c) Venue evacuation policies and procedures explained to teachers/coordinators and students by the Production Manager and production staff on their arrival at the venue.</v>
      </c>
    </row>
    <row r="67" spans="1:5" ht="46.5" x14ac:dyDescent="0.35">
      <c r="A67" s="66"/>
      <c r="B67" s="33"/>
      <c r="C67" s="33"/>
      <c r="D67" s="33"/>
      <c r="E67" s="68" t="s">
        <v>112</v>
      </c>
    </row>
    <row r="68" spans="1:5" ht="31" x14ac:dyDescent="0.35">
      <c r="A68" s="66"/>
      <c r="B68" s="33"/>
      <c r="C68" s="33"/>
      <c r="D68" s="33"/>
      <c r="E68" s="68" t="s">
        <v>113</v>
      </c>
    </row>
    <row r="69" spans="1:5" ht="15.5" x14ac:dyDescent="0.35">
      <c r="A69" s="66"/>
      <c r="B69" s="33"/>
      <c r="C69" s="33"/>
      <c r="D69" s="33"/>
      <c r="E69" s="68" t="s">
        <v>114</v>
      </c>
    </row>
    <row r="70" spans="1:5" ht="15.5" x14ac:dyDescent="0.35">
      <c r="A70" s="66"/>
      <c r="B70" s="33"/>
      <c r="C70" s="33"/>
      <c r="D70" s="33"/>
      <c r="E70" s="68" t="s">
        <v>74</v>
      </c>
    </row>
    <row r="71" spans="1:5" ht="15.5" x14ac:dyDescent="0.35">
      <c r="A71" s="66"/>
      <c r="B71" s="33"/>
      <c r="C71" s="33"/>
      <c r="D71" s="33"/>
      <c r="E71" s="68"/>
    </row>
    <row r="72" spans="1:5" ht="15.5" x14ac:dyDescent="0.35">
      <c r="A72" s="66"/>
      <c r="B72" s="33"/>
      <c r="C72" s="33"/>
      <c r="D72" s="33"/>
      <c r="E72" s="68"/>
    </row>
    <row r="73" spans="1:5" ht="15.5" x14ac:dyDescent="0.35">
      <c r="A73" s="66"/>
      <c r="B73" s="33"/>
      <c r="C73" s="33"/>
      <c r="D73" s="33"/>
      <c r="E73" s="68"/>
    </row>
    <row r="74" spans="1:5" ht="16" thickBot="1" x14ac:dyDescent="0.4">
      <c r="A74" s="25"/>
      <c r="B74" s="82"/>
      <c r="C74" s="82"/>
      <c r="D74" s="82"/>
      <c r="E74" s="71"/>
    </row>
    <row r="75" spans="1:5" ht="15" thickBot="1" x14ac:dyDescent="0.4">
      <c r="A75" s="7"/>
      <c r="B75" s="7"/>
      <c r="C75" s="7"/>
      <c r="D75" s="7"/>
      <c r="E75" s="7"/>
    </row>
    <row r="76" spans="1:5" ht="31" x14ac:dyDescent="0.35">
      <c r="A76" s="466" t="str">
        <f>IF(Sheet1!$G$9="","Venue",Sheet1!$G$9) &amp;  " - Terrorism"</f>
        <v>Venue - Terrorism</v>
      </c>
      <c r="B76" s="14" t="s">
        <v>35</v>
      </c>
      <c r="C76" s="109"/>
      <c r="D76" s="109"/>
      <c r="E76" s="58" t="s">
        <v>293</v>
      </c>
    </row>
    <row r="77" spans="1:5" ht="31.5" thickBot="1" x14ac:dyDescent="0.4">
      <c r="A77" s="467"/>
      <c r="B77" s="38" t="s">
        <v>37</v>
      </c>
      <c r="C77" s="33"/>
      <c r="D77" s="33"/>
      <c r="E77" s="68" t="s">
        <v>294</v>
      </c>
    </row>
    <row r="78" spans="1:5" ht="15.5" x14ac:dyDescent="0.35">
      <c r="A78" s="66"/>
      <c r="B78" s="33"/>
      <c r="C78" s="33"/>
      <c r="D78" s="33"/>
      <c r="E78" s="68" t="s">
        <v>115</v>
      </c>
    </row>
    <row r="79" spans="1:5" ht="31" x14ac:dyDescent="0.35">
      <c r="A79" s="66"/>
      <c r="B79" s="33"/>
      <c r="C79" s="33"/>
      <c r="D79" s="33"/>
      <c r="E79" s="68" t="s">
        <v>295</v>
      </c>
    </row>
    <row r="80" spans="1:5" s="189" customFormat="1" ht="15.5" x14ac:dyDescent="0.35">
      <c r="A80" s="66"/>
      <c r="B80" s="158"/>
      <c r="C80" s="158"/>
      <c r="D80" s="158"/>
      <c r="E80" s="196" t="s">
        <v>296</v>
      </c>
    </row>
    <row r="81" spans="1:5" ht="15.5" x14ac:dyDescent="0.35">
      <c r="A81" s="66"/>
      <c r="B81" s="33"/>
      <c r="C81" s="33"/>
      <c r="D81" s="33"/>
      <c r="E81" s="68" t="s">
        <v>297</v>
      </c>
    </row>
    <row r="82" spans="1:5" ht="15.5" x14ac:dyDescent="0.35">
      <c r="A82" s="66"/>
      <c r="B82" s="33"/>
      <c r="C82" s="33"/>
      <c r="D82" s="33"/>
      <c r="E82" s="68" t="s">
        <v>298</v>
      </c>
    </row>
    <row r="83" spans="1:5" ht="15.5" x14ac:dyDescent="0.35">
      <c r="A83" s="66"/>
      <c r="B83" s="33"/>
      <c r="C83" s="33"/>
      <c r="D83" s="33"/>
      <c r="E83" s="68" t="s">
        <v>74</v>
      </c>
    </row>
    <row r="84" spans="1:5" ht="15.5" x14ac:dyDescent="0.35">
      <c r="A84" s="66"/>
      <c r="B84" s="33"/>
      <c r="C84" s="33"/>
      <c r="D84" s="33"/>
      <c r="E84" s="68"/>
    </row>
    <row r="85" spans="1:5" ht="15.5" x14ac:dyDescent="0.35">
      <c r="A85" s="66"/>
      <c r="B85" s="33"/>
      <c r="C85" s="33"/>
      <c r="D85" s="33"/>
      <c r="E85" s="68"/>
    </row>
    <row r="86" spans="1:5" ht="15.5" x14ac:dyDescent="0.35">
      <c r="A86" s="66"/>
      <c r="B86" s="33"/>
      <c r="C86" s="33"/>
      <c r="D86" s="33"/>
      <c r="E86" s="68"/>
    </row>
    <row r="87" spans="1:5" ht="15" thickBot="1" x14ac:dyDescent="0.4">
      <c r="A87" s="25"/>
      <c r="B87" s="82"/>
      <c r="C87" s="82"/>
      <c r="D87" s="82"/>
      <c r="E87" s="26"/>
    </row>
    <row r="88" spans="1:5" ht="15" thickBot="1" x14ac:dyDescent="0.4">
      <c r="A88" s="7"/>
      <c r="B88" s="7"/>
      <c r="C88" s="7"/>
      <c r="D88" s="7"/>
      <c r="E88" s="7"/>
    </row>
    <row r="89" spans="1:5" ht="31" x14ac:dyDescent="0.35">
      <c r="A89" s="466" t="str">
        <f>IF(Sheet1!$G$9="","Venue",Sheet1!$G$9) &amp;  " – Fire"</f>
        <v>Venue – Fire</v>
      </c>
      <c r="B89" s="14" t="s">
        <v>35</v>
      </c>
      <c r="C89" s="109"/>
      <c r="D89" s="109"/>
      <c r="E89" s="58" t="str">
        <f>"a) " &amp; IF(Sheet1!$G$9="","Venue",Sheet1!$G$9) &amp; " and Risk Assessment information and evacuation plan communicated to participating schools via email and teachers handbook."</f>
        <v>a) Venue and Risk Assessment information and evacuation plan communicated to participating schools via email and teachers handbook.</v>
      </c>
    </row>
    <row r="90" spans="1:5" ht="46.5" x14ac:dyDescent="0.35">
      <c r="A90" s="470"/>
      <c r="B90" s="15" t="s">
        <v>38</v>
      </c>
      <c r="C90" s="33"/>
      <c r="D90" s="33"/>
      <c r="E90" s="68" t="s">
        <v>116</v>
      </c>
    </row>
    <row r="91" spans="1:5" ht="16" thickBot="1" x14ac:dyDescent="0.4">
      <c r="A91" s="467"/>
      <c r="B91" s="38"/>
      <c r="C91" s="33"/>
      <c r="D91" s="33"/>
      <c r="E91" s="78" t="s">
        <v>117</v>
      </c>
    </row>
    <row r="92" spans="1:5" ht="15.5" x14ac:dyDescent="0.35">
      <c r="A92" s="66"/>
      <c r="B92" s="33"/>
      <c r="C92" s="33"/>
      <c r="D92" s="33"/>
      <c r="E92" s="68" t="str">
        <f>"d) " &amp; IF(Sheet1!$G$9="","Venue",Sheet1!$G$9) &amp; " has a fully compliant sprinkle system in operation."</f>
        <v>d) Venue has a fully compliant sprinkle system in operation.</v>
      </c>
    </row>
    <row r="93" spans="1:5" ht="31" x14ac:dyDescent="0.35">
      <c r="A93" s="66"/>
      <c r="B93" s="33"/>
      <c r="C93" s="33"/>
      <c r="D93" s="33"/>
      <c r="E93" s="196" t="s">
        <v>241</v>
      </c>
    </row>
    <row r="94" spans="1:5" ht="15.5" x14ac:dyDescent="0.35">
      <c r="A94" s="66"/>
      <c r="B94" s="33"/>
      <c r="C94" s="33"/>
      <c r="D94" s="33"/>
      <c r="E94" s="68" t="s">
        <v>74</v>
      </c>
    </row>
    <row r="95" spans="1:5" ht="15.5" x14ac:dyDescent="0.35">
      <c r="A95" s="66"/>
      <c r="B95" s="33"/>
      <c r="C95" s="33"/>
      <c r="D95" s="33"/>
      <c r="E95" s="68"/>
    </row>
    <row r="96" spans="1:5" ht="15.5" x14ac:dyDescent="0.35">
      <c r="A96" s="66"/>
      <c r="B96" s="33"/>
      <c r="C96" s="33"/>
      <c r="D96" s="33"/>
      <c r="E96" s="68"/>
    </row>
    <row r="97" spans="1:5" ht="15.5" x14ac:dyDescent="0.35">
      <c r="A97" s="66"/>
      <c r="B97" s="33"/>
      <c r="C97" s="33"/>
      <c r="D97" s="33"/>
      <c r="E97" s="68"/>
    </row>
    <row r="98" spans="1:5" ht="15.5" x14ac:dyDescent="0.35">
      <c r="A98" s="66"/>
      <c r="B98" s="33"/>
      <c r="C98" s="33"/>
      <c r="D98" s="33"/>
      <c r="E98" s="68"/>
    </row>
    <row r="99" spans="1:5" ht="16" thickBot="1" x14ac:dyDescent="0.4">
      <c r="A99" s="25"/>
      <c r="B99" s="82"/>
      <c r="C99" s="82"/>
      <c r="D99" s="82"/>
      <c r="E99" s="71"/>
    </row>
    <row r="100" spans="1:5" ht="16" thickBot="1" x14ac:dyDescent="0.4">
      <c r="A100" s="7"/>
      <c r="B100" s="7"/>
      <c r="C100" s="7"/>
      <c r="D100" s="7"/>
      <c r="E100" s="13"/>
    </row>
    <row r="101" spans="1:5" ht="55.5" customHeight="1" x14ac:dyDescent="0.35">
      <c r="A101" s="466" t="str">
        <f>IF(Sheet1!$G$9="","Venue",Sheet1!$G$9) &amp; " – Electrical Injury/ Power failure"</f>
        <v>Venue – Electrical Injury/ Power failure</v>
      </c>
      <c r="B101" s="14" t="s">
        <v>35</v>
      </c>
      <c r="C101" s="109"/>
      <c r="D101" s="109"/>
      <c r="E101" s="58" t="str">
        <f>"a) " &amp; IF(Sheet1!$G$9="","Venue",Sheet1!$G$9) &amp; " and Risk Assessment information and evacuation plan communicated to participating schools via email and teachers information book."</f>
        <v>a) Venue and Risk Assessment information and evacuation plan communicated to participating schools via email and teachers information book.</v>
      </c>
    </row>
    <row r="102" spans="1:5" ht="31.5" thickBot="1" x14ac:dyDescent="0.4">
      <c r="A102" s="467"/>
      <c r="B102" s="38" t="s">
        <v>39</v>
      </c>
      <c r="C102" s="33"/>
      <c r="D102" s="33"/>
      <c r="E102" s="68" t="str">
        <f>"b) " &amp; IF(Sheet1!$G$9="","Venue",Sheet1!$G$9) &amp; " representative briefs DoE staff re emergency procedures and evacuation assembly points, fire extinguishers, sprinklers, security and first aid. "</f>
        <v xml:space="preserve">b) Venue representative briefs DoE staff re emergency procedures and evacuation assembly points, fire extinguishers, sprinklers, security and first aid. </v>
      </c>
    </row>
    <row r="103" spans="1:5" ht="31" x14ac:dyDescent="0.35">
      <c r="A103" s="66"/>
      <c r="B103" s="33"/>
      <c r="C103" s="33"/>
      <c r="D103" s="33"/>
      <c r="E103" s="68" t="s">
        <v>118</v>
      </c>
    </row>
    <row r="104" spans="1:5" ht="30.75" customHeight="1" x14ac:dyDescent="0.35">
      <c r="A104" s="66"/>
      <c r="B104" s="33"/>
      <c r="C104" s="33"/>
      <c r="D104" s="33"/>
      <c r="E104" s="68" t="s">
        <v>119</v>
      </c>
    </row>
    <row r="105" spans="1:5" ht="31" x14ac:dyDescent="0.35">
      <c r="A105" s="66"/>
      <c r="B105" s="33"/>
      <c r="C105" s="33"/>
      <c r="D105" s="33"/>
      <c r="E105" s="68" t="str">
        <f>"e)"&amp;IF(Sheet1!$G$9="","Venue",Sheet1!$G$9)&amp;" staff trained to deal with emergency situation. Onsite first aid available from venue staff."</f>
        <v>e)Venue staff trained to deal with emergency situation. Onsite first aid available from venue staff.</v>
      </c>
    </row>
    <row r="106" spans="1:5" ht="31" x14ac:dyDescent="0.35">
      <c r="A106" s="66"/>
      <c r="B106" s="33"/>
      <c r="C106" s="33"/>
      <c r="D106" s="33"/>
      <c r="E106" s="68" t="s">
        <v>120</v>
      </c>
    </row>
    <row r="107" spans="1:5" ht="15.5" x14ac:dyDescent="0.35">
      <c r="A107" s="66"/>
      <c r="B107" s="33"/>
      <c r="C107" s="33"/>
      <c r="D107" s="33"/>
      <c r="E107" s="68" t="s">
        <v>121</v>
      </c>
    </row>
    <row r="108" spans="1:5" ht="15.5" x14ac:dyDescent="0.35">
      <c r="A108" s="66"/>
      <c r="B108" s="33"/>
      <c r="C108" s="33"/>
      <c r="D108" s="33"/>
      <c r="E108" s="68" t="s">
        <v>74</v>
      </c>
    </row>
    <row r="109" spans="1:5" ht="15.5" x14ac:dyDescent="0.35">
      <c r="A109" s="66"/>
      <c r="B109" s="33"/>
      <c r="C109" s="33"/>
      <c r="D109" s="33"/>
      <c r="E109" s="68"/>
    </row>
    <row r="110" spans="1:5" ht="15.5" x14ac:dyDescent="0.35">
      <c r="A110" s="66"/>
      <c r="B110" s="33"/>
      <c r="C110" s="33"/>
      <c r="D110" s="33"/>
      <c r="E110" s="68"/>
    </row>
    <row r="111" spans="1:5" ht="16" thickBot="1" x14ac:dyDescent="0.4">
      <c r="A111" s="25"/>
      <c r="B111" s="82"/>
      <c r="C111" s="82"/>
      <c r="D111" s="82"/>
      <c r="E111" s="71"/>
    </row>
    <row r="112" spans="1:5" ht="16" thickBot="1" x14ac:dyDescent="0.4">
      <c r="A112" s="7"/>
      <c r="B112" s="7"/>
      <c r="C112" s="7"/>
      <c r="D112" s="7"/>
      <c r="E112" s="13"/>
    </row>
    <row r="113" spans="1:5" ht="46.5" x14ac:dyDescent="0.35">
      <c r="A113" s="48" t="str">
        <f>IF(Sheet1!$G$9="","Venue",Sheet1!$G$9) &amp; " WH &amp; S Risk: Related injury"</f>
        <v>Venue WH &amp; S Risk: Related injury</v>
      </c>
      <c r="B113" s="14" t="s">
        <v>40</v>
      </c>
      <c r="C113" s="109"/>
      <c r="D113" s="109"/>
      <c r="E113" s="58" t="str">
        <f>"a) " &amp; IF(Sheet1!$G$9="","Venue",Sheet1!$G$9) &amp; " map and Risk Assessment Information available on website and in Teachers Information Book prior to concert dates. "</f>
        <v xml:space="preserve">a) Venue map and Risk Assessment Information available on website and in Teachers Information Book prior to concert dates. </v>
      </c>
    </row>
    <row r="114" spans="1:5" ht="77.5" x14ac:dyDescent="0.35">
      <c r="A114" s="49"/>
      <c r="B114" s="15" t="s">
        <v>41</v>
      </c>
      <c r="C114" s="33"/>
      <c r="D114" s="33"/>
      <c r="E114" s="68" t="s">
        <v>122</v>
      </c>
    </row>
    <row r="115" spans="1:5" ht="31" x14ac:dyDescent="0.35">
      <c r="A115" s="49"/>
      <c r="B115" s="16"/>
      <c r="C115" s="33"/>
      <c r="D115" s="33"/>
      <c r="E115" s="196" t="s">
        <v>243</v>
      </c>
    </row>
    <row r="116" spans="1:5" ht="31.5" thickBot="1" x14ac:dyDescent="0.4">
      <c r="A116" s="50"/>
      <c r="B116" s="17"/>
      <c r="C116" s="33"/>
      <c r="D116" s="33"/>
      <c r="E116" s="68" t="s">
        <v>123</v>
      </c>
    </row>
    <row r="117" spans="1:5" ht="15.5" x14ac:dyDescent="0.35">
      <c r="A117" s="66"/>
      <c r="B117" s="33"/>
      <c r="C117" s="33"/>
      <c r="D117" s="33"/>
      <c r="E117" s="68" t="s">
        <v>74</v>
      </c>
    </row>
    <row r="118" spans="1:5" x14ac:dyDescent="0.35">
      <c r="A118" s="66"/>
      <c r="B118" s="33"/>
      <c r="C118" s="33"/>
      <c r="D118" s="33"/>
      <c r="E118" s="57"/>
    </row>
    <row r="119" spans="1:5" ht="15.5" x14ac:dyDescent="0.35">
      <c r="A119" s="66"/>
      <c r="B119" s="33"/>
      <c r="C119" s="33"/>
      <c r="D119" s="33"/>
      <c r="E119" s="68"/>
    </row>
    <row r="120" spans="1:5" ht="15.5" x14ac:dyDescent="0.35">
      <c r="A120" s="66"/>
      <c r="B120" s="33"/>
      <c r="C120" s="33"/>
      <c r="D120" s="33"/>
      <c r="E120" s="68"/>
    </row>
    <row r="121" spans="1:5" ht="15.5" x14ac:dyDescent="0.35">
      <c r="A121" s="66"/>
      <c r="B121" s="33"/>
      <c r="C121" s="33"/>
      <c r="D121" s="33"/>
      <c r="E121" s="68"/>
    </row>
    <row r="122" spans="1:5" x14ac:dyDescent="0.35">
      <c r="A122" s="66"/>
      <c r="B122" s="33"/>
      <c r="C122" s="33"/>
      <c r="D122" s="33"/>
      <c r="E122" s="57"/>
    </row>
    <row r="123" spans="1:5" ht="15" thickBot="1" x14ac:dyDescent="0.4">
      <c r="A123" s="25"/>
      <c r="B123" s="82"/>
      <c r="C123" s="82"/>
      <c r="D123" s="82"/>
      <c r="E123" s="28"/>
    </row>
    <row r="124" spans="1:5" ht="16" thickBot="1" x14ac:dyDescent="0.4">
      <c r="A124" s="7"/>
      <c r="B124" s="7"/>
      <c r="C124" s="7"/>
      <c r="D124" s="7"/>
      <c r="E124" s="13"/>
    </row>
    <row r="125" spans="1:5" ht="62" x14ac:dyDescent="0.35">
      <c r="A125" s="48" t="str">
        <f>IF(Sheet1!$G$9="","Venue",Sheet1!$G$9) &amp; " WH &amp; S Risk Damage to the venue"</f>
        <v>Venue WH &amp; S Risk Damage to the venue</v>
      </c>
      <c r="B125" s="14" t="s">
        <v>42</v>
      </c>
      <c r="C125" s="109"/>
      <c r="D125" s="109"/>
      <c r="E125" s="58" t="s">
        <v>124</v>
      </c>
    </row>
    <row r="126" spans="1:5" ht="15" customHeight="1" x14ac:dyDescent="0.35">
      <c r="A126" s="49"/>
      <c r="B126" s="15" t="s">
        <v>43</v>
      </c>
      <c r="C126" s="33"/>
      <c r="D126" s="33"/>
      <c r="E126" s="68" t="s">
        <v>125</v>
      </c>
    </row>
    <row r="127" spans="1:5" ht="15.5" x14ac:dyDescent="0.35">
      <c r="A127" s="49"/>
      <c r="B127" s="16"/>
      <c r="C127" s="33"/>
      <c r="D127" s="33"/>
      <c r="E127" s="68" t="s">
        <v>126</v>
      </c>
    </row>
    <row r="128" spans="1:5" ht="31" x14ac:dyDescent="0.35">
      <c r="A128" s="49"/>
      <c r="B128" s="16"/>
      <c r="C128" s="33"/>
      <c r="D128" s="33"/>
      <c r="E128" s="68" t="s">
        <v>127</v>
      </c>
    </row>
    <row r="129" spans="1:5" ht="16" thickBot="1" x14ac:dyDescent="0.4">
      <c r="A129" s="50"/>
      <c r="B129" s="17"/>
      <c r="C129" s="33"/>
      <c r="D129" s="33"/>
      <c r="E129" s="68" t="s">
        <v>74</v>
      </c>
    </row>
    <row r="130" spans="1:5" ht="15.5" x14ac:dyDescent="0.35">
      <c r="A130" s="49"/>
      <c r="B130" s="23"/>
      <c r="C130" s="33"/>
      <c r="D130" s="33"/>
      <c r="E130" s="68"/>
    </row>
    <row r="131" spans="1:5" ht="15.5" x14ac:dyDescent="0.35">
      <c r="A131" s="49"/>
      <c r="B131" s="23"/>
      <c r="C131" s="33"/>
      <c r="D131" s="33"/>
      <c r="E131" s="68"/>
    </row>
    <row r="132" spans="1:5" ht="15.5" x14ac:dyDescent="0.35">
      <c r="A132" s="49"/>
      <c r="B132" s="23"/>
      <c r="C132" s="33"/>
      <c r="D132" s="33"/>
      <c r="E132" s="68"/>
    </row>
    <row r="133" spans="1:5" ht="15.5" x14ac:dyDescent="0.35">
      <c r="A133" s="49"/>
      <c r="B133" s="23"/>
      <c r="C133" s="33"/>
      <c r="D133" s="33"/>
      <c r="E133" s="68"/>
    </row>
    <row r="134" spans="1:5" ht="15.5" x14ac:dyDescent="0.35">
      <c r="A134" s="49"/>
      <c r="B134" s="23"/>
      <c r="C134" s="33"/>
      <c r="D134" s="33"/>
      <c r="E134" s="68"/>
    </row>
    <row r="135" spans="1:5" ht="16" thickBot="1" x14ac:dyDescent="0.4">
      <c r="A135" s="25"/>
      <c r="B135" s="82"/>
      <c r="C135" s="82"/>
      <c r="D135" s="82"/>
      <c r="E135" s="71"/>
    </row>
    <row r="136" spans="1:5" ht="16" thickBot="1" x14ac:dyDescent="0.4">
      <c r="A136" s="7"/>
      <c r="B136" s="7"/>
      <c r="C136" s="7"/>
      <c r="D136" s="7"/>
      <c r="E136" s="11"/>
    </row>
    <row r="137" spans="1:5" ht="46.5" x14ac:dyDescent="0.35">
      <c r="A137" s="48" t="str">
        <f>IF(Sheet1!$G$9="","Venue",Sheet1!$G$9) &amp; " WH &amp; S Risk Venue Safety"</f>
        <v>Venue WH &amp; S Risk Venue Safety</v>
      </c>
      <c r="B137" s="14" t="s">
        <v>40</v>
      </c>
      <c r="C137" s="109"/>
      <c r="D137" s="109"/>
      <c r="E137" s="58" t="s">
        <v>128</v>
      </c>
    </row>
    <row r="138" spans="1:5" ht="31.5" thickBot="1" x14ac:dyDescent="0.4">
      <c r="A138" s="50"/>
      <c r="B138" s="38" t="s">
        <v>44</v>
      </c>
      <c r="C138" s="33"/>
      <c r="D138" s="33"/>
      <c r="E138" s="68" t="s">
        <v>129</v>
      </c>
    </row>
    <row r="139" spans="1:5" ht="29.25" customHeight="1" x14ac:dyDescent="0.35">
      <c r="A139" s="49"/>
      <c r="B139" s="23"/>
      <c r="C139" s="33"/>
      <c r="D139" s="33"/>
      <c r="E139" s="68" t="s">
        <v>130</v>
      </c>
    </row>
    <row r="140" spans="1:5" ht="15.5" x14ac:dyDescent="0.35">
      <c r="A140" s="49"/>
      <c r="B140" s="23"/>
      <c r="C140" s="33"/>
      <c r="D140" s="33"/>
      <c r="E140" s="105" t="s">
        <v>74</v>
      </c>
    </row>
    <row r="141" spans="1:5" ht="15.5" x14ac:dyDescent="0.35">
      <c r="A141" s="49"/>
      <c r="B141" s="23"/>
      <c r="C141" s="33"/>
      <c r="D141" s="33"/>
      <c r="E141" s="111"/>
    </row>
    <row r="142" spans="1:5" ht="15.5" x14ac:dyDescent="0.35">
      <c r="A142" s="49"/>
      <c r="B142" s="23"/>
      <c r="C142" s="33"/>
      <c r="D142" s="33"/>
      <c r="E142" s="111"/>
    </row>
    <row r="143" spans="1:5" ht="15.5" x14ac:dyDescent="0.35">
      <c r="A143" s="49"/>
      <c r="B143" s="23"/>
      <c r="C143" s="33"/>
      <c r="D143" s="33"/>
      <c r="E143" s="111"/>
    </row>
    <row r="144" spans="1:5" ht="15.5" x14ac:dyDescent="0.35">
      <c r="A144" s="49"/>
      <c r="B144" s="23"/>
      <c r="C144" s="33"/>
      <c r="D144" s="33"/>
      <c r="E144" s="111"/>
    </row>
    <row r="145" spans="1:5" ht="15.5" x14ac:dyDescent="0.35">
      <c r="A145" s="49"/>
      <c r="B145" s="23"/>
      <c r="C145" s="33"/>
      <c r="D145" s="33"/>
      <c r="E145" s="111"/>
    </row>
    <row r="146" spans="1:5" ht="15.5" x14ac:dyDescent="0.35">
      <c r="A146" s="49"/>
      <c r="B146" s="23"/>
      <c r="C146" s="33"/>
      <c r="D146" s="33"/>
      <c r="E146" s="111"/>
    </row>
    <row r="147" spans="1:5" ht="16" thickBot="1" x14ac:dyDescent="0.4">
      <c r="A147" s="50"/>
      <c r="B147" s="112"/>
      <c r="C147" s="82"/>
      <c r="D147" s="82"/>
      <c r="E147" s="26"/>
    </row>
    <row r="148" spans="1:5" ht="16" thickBot="1" x14ac:dyDescent="0.4">
      <c r="A148" s="20"/>
      <c r="B148" s="23"/>
      <c r="C148" s="7"/>
      <c r="D148" s="7"/>
      <c r="E148" s="7"/>
    </row>
    <row r="149" spans="1:5" ht="28.5" customHeight="1" x14ac:dyDescent="0.35">
      <c r="A149" s="460" t="str">
        <f>IF(Sheet1!$G$9="","Venue",Sheet1!$G$9) &amp; " WH &amp; S Risk: Hygiene"</f>
        <v>Venue WH &amp; S Risk: Hygiene</v>
      </c>
      <c r="B149" s="14" t="s">
        <v>40</v>
      </c>
      <c r="C149" s="109"/>
      <c r="D149" s="109"/>
      <c r="E149" s="58" t="s">
        <v>319</v>
      </c>
    </row>
    <row r="150" spans="1:5" ht="15.5" x14ac:dyDescent="0.35">
      <c r="A150" s="465"/>
      <c r="B150" s="15"/>
      <c r="C150" s="33"/>
      <c r="D150" s="33"/>
      <c r="E150" s="78" t="s">
        <v>131</v>
      </c>
    </row>
    <row r="151" spans="1:5" ht="16" thickBot="1" x14ac:dyDescent="0.4">
      <c r="A151" s="461"/>
      <c r="B151" s="38" t="s">
        <v>45</v>
      </c>
      <c r="C151" s="33"/>
      <c r="D151" s="33"/>
      <c r="E151" s="78" t="s">
        <v>132</v>
      </c>
    </row>
    <row r="152" spans="1:5" ht="28.5" customHeight="1" x14ac:dyDescent="0.35">
      <c r="A152" s="49"/>
      <c r="B152" s="23"/>
      <c r="C152" s="33"/>
      <c r="D152" s="33"/>
      <c r="E152" s="78" t="s">
        <v>133</v>
      </c>
    </row>
    <row r="153" spans="1:5" ht="15.5" x14ac:dyDescent="0.35">
      <c r="A153" s="66"/>
      <c r="B153" s="33"/>
      <c r="C153" s="33"/>
      <c r="D153" s="33"/>
      <c r="E153" s="78" t="s">
        <v>134</v>
      </c>
    </row>
    <row r="154" spans="1:5" ht="15.5" x14ac:dyDescent="0.35">
      <c r="A154" s="66"/>
      <c r="B154" s="33"/>
      <c r="C154" s="33"/>
      <c r="D154" s="33"/>
      <c r="E154" s="78" t="s">
        <v>135</v>
      </c>
    </row>
    <row r="155" spans="1:5" ht="31" x14ac:dyDescent="0.35">
      <c r="A155" s="66"/>
      <c r="B155" s="33"/>
      <c r="C155" s="33"/>
      <c r="D155" s="33"/>
      <c r="E155" s="68" t="s">
        <v>136</v>
      </c>
    </row>
    <row r="156" spans="1:5" x14ac:dyDescent="0.35">
      <c r="A156" s="66"/>
      <c r="B156" s="33"/>
      <c r="C156" s="33"/>
      <c r="D156" s="33"/>
      <c r="E156" s="105" t="s">
        <v>74</v>
      </c>
    </row>
    <row r="157" spans="1:5" ht="15.5" x14ac:dyDescent="0.35">
      <c r="A157" s="66"/>
      <c r="B157" s="33"/>
      <c r="C157" s="33"/>
      <c r="D157" s="33"/>
      <c r="E157" s="78"/>
    </row>
    <row r="158" spans="1:5" ht="15.5" x14ac:dyDescent="0.35">
      <c r="A158" s="66"/>
      <c r="B158" s="33"/>
      <c r="C158" s="33"/>
      <c r="D158" s="33"/>
      <c r="E158" s="78"/>
    </row>
    <row r="159" spans="1:5" ht="16" thickBot="1" x14ac:dyDescent="0.4">
      <c r="A159" s="25"/>
      <c r="B159" s="82"/>
      <c r="C159" s="82"/>
      <c r="D159" s="82"/>
      <c r="E159" s="93"/>
    </row>
    <row r="160" spans="1:5" ht="16" thickBot="1" x14ac:dyDescent="0.4">
      <c r="A160" s="7"/>
      <c r="B160" s="7"/>
      <c r="C160" s="7"/>
      <c r="D160" s="7"/>
      <c r="E160" s="11"/>
    </row>
    <row r="161" spans="1:5" ht="31" x14ac:dyDescent="0.35">
      <c r="A161" s="48" t="s">
        <v>87</v>
      </c>
      <c r="B161" s="14" t="s">
        <v>40</v>
      </c>
      <c r="C161" s="109"/>
      <c r="D161" s="109"/>
      <c r="E161" s="58" t="str">
        <f>"a) " &amp; IF(Sheet1!$G$9="","Venue",Sheet1!$G$9) &amp; " map and Risk Assessment Information available on website and in Teachers Information Book prior to concert dates."</f>
        <v>a) Venue map and Risk Assessment Information available on website and in Teachers Information Book prior to concert dates.</v>
      </c>
    </row>
    <row r="162" spans="1:5" ht="15.5" x14ac:dyDescent="0.35">
      <c r="A162" s="49"/>
      <c r="B162" s="15"/>
      <c r="C162" s="33"/>
      <c r="D162" s="33"/>
      <c r="E162" s="68" t="s">
        <v>137</v>
      </c>
    </row>
    <row r="163" spans="1:5" ht="31.5" thickBot="1" x14ac:dyDescent="0.4">
      <c r="A163" s="50" t="s">
        <v>46</v>
      </c>
      <c r="B163" s="38" t="s">
        <v>47</v>
      </c>
      <c r="C163" s="33"/>
      <c r="D163" s="33"/>
      <c r="E163" s="68" t="s">
        <v>138</v>
      </c>
    </row>
    <row r="164" spans="1:5" ht="31" x14ac:dyDescent="0.35">
      <c r="A164" s="113"/>
      <c r="B164" s="20"/>
      <c r="C164" s="33"/>
      <c r="D164" s="33"/>
      <c r="E164" s="68" t="s">
        <v>139</v>
      </c>
    </row>
    <row r="165" spans="1:5" ht="15.5" x14ac:dyDescent="0.35">
      <c r="A165" s="113"/>
      <c r="B165" s="20"/>
      <c r="C165" s="33"/>
      <c r="D165" s="33"/>
      <c r="E165" s="68" t="s">
        <v>140</v>
      </c>
    </row>
    <row r="166" spans="1:5" ht="31" x14ac:dyDescent="0.35">
      <c r="A166" s="66"/>
      <c r="B166" s="33"/>
      <c r="C166" s="33"/>
      <c r="D166" s="33"/>
      <c r="E166" s="68" t="s">
        <v>233</v>
      </c>
    </row>
    <row r="167" spans="1:5" ht="31" x14ac:dyDescent="0.35">
      <c r="A167" s="66"/>
      <c r="B167" s="33"/>
      <c r="C167" s="33"/>
      <c r="D167" s="33"/>
      <c r="E167" s="68" t="s">
        <v>141</v>
      </c>
    </row>
    <row r="168" spans="1:5" ht="15.5" x14ac:dyDescent="0.35">
      <c r="A168" s="66"/>
      <c r="B168" s="33"/>
      <c r="C168" s="33"/>
      <c r="D168" s="33"/>
      <c r="E168" s="68" t="s">
        <v>142</v>
      </c>
    </row>
    <row r="169" spans="1:5" ht="31" x14ac:dyDescent="0.35">
      <c r="A169" s="66"/>
      <c r="B169" s="33"/>
      <c r="C169" s="33"/>
      <c r="D169" s="33"/>
      <c r="E169" s="68" t="s">
        <v>143</v>
      </c>
    </row>
    <row r="170" spans="1:5" ht="31" x14ac:dyDescent="0.35">
      <c r="A170" s="66"/>
      <c r="B170" s="33"/>
      <c r="C170" s="33"/>
      <c r="D170" s="33"/>
      <c r="E170" s="68" t="s">
        <v>144</v>
      </c>
    </row>
    <row r="171" spans="1:5" x14ac:dyDescent="0.35">
      <c r="A171" s="66"/>
      <c r="B171" s="33"/>
      <c r="C171" s="33"/>
      <c r="D171" s="33"/>
      <c r="E171" s="105" t="s">
        <v>74</v>
      </c>
    </row>
    <row r="172" spans="1:5" x14ac:dyDescent="0.35">
      <c r="A172" s="66"/>
      <c r="B172" s="33"/>
      <c r="C172" s="33"/>
      <c r="D172" s="33"/>
    </row>
    <row r="173" spans="1:5" x14ac:dyDescent="0.35">
      <c r="A173" s="66"/>
      <c r="B173" s="33"/>
      <c r="C173" s="33"/>
      <c r="D173" s="33"/>
    </row>
    <row r="174" spans="1:5" ht="15.5" x14ac:dyDescent="0.35">
      <c r="A174" s="66"/>
      <c r="B174" s="33"/>
      <c r="C174" s="33"/>
      <c r="D174" s="33"/>
      <c r="E174" s="68"/>
    </row>
    <row r="175" spans="1:5" ht="15.5" x14ac:dyDescent="0.35">
      <c r="A175" s="66"/>
      <c r="B175" s="33"/>
      <c r="C175" s="33"/>
      <c r="D175" s="33"/>
      <c r="E175" s="68"/>
    </row>
    <row r="176" spans="1:5" ht="15.5" x14ac:dyDescent="0.35">
      <c r="A176" s="66"/>
      <c r="B176" s="33"/>
      <c r="C176" s="33"/>
      <c r="D176" s="33"/>
      <c r="E176" s="68"/>
    </row>
    <row r="177" spans="1:5" ht="15.5" x14ac:dyDescent="0.35">
      <c r="A177" s="66"/>
      <c r="B177" s="33"/>
      <c r="C177" s="33"/>
      <c r="D177" s="33"/>
      <c r="E177" s="68"/>
    </row>
    <row r="178" spans="1:5" ht="15.5" x14ac:dyDescent="0.35">
      <c r="A178" s="66"/>
      <c r="B178" s="33"/>
      <c r="C178" s="33"/>
      <c r="D178" s="33"/>
      <c r="E178" s="68"/>
    </row>
    <row r="179" spans="1:5" ht="15.5" x14ac:dyDescent="0.35">
      <c r="A179" s="66"/>
      <c r="B179" s="33"/>
      <c r="C179" s="33"/>
      <c r="D179" s="33"/>
      <c r="E179" s="68"/>
    </row>
    <row r="180" spans="1:5" ht="16" thickBot="1" x14ac:dyDescent="0.4">
      <c r="A180" s="25"/>
      <c r="B180" s="82"/>
      <c r="C180" s="82"/>
      <c r="D180" s="82"/>
      <c r="E180" s="71"/>
    </row>
    <row r="181" spans="1:5" ht="16" thickBot="1" x14ac:dyDescent="0.4">
      <c r="A181" s="33"/>
      <c r="B181" s="33"/>
      <c r="C181" s="33"/>
      <c r="D181" s="33"/>
      <c r="E181" s="21"/>
    </row>
    <row r="182" spans="1:5" ht="31" x14ac:dyDescent="0.35">
      <c r="A182" s="458" t="s">
        <v>87</v>
      </c>
      <c r="B182" s="14" t="s">
        <v>35</v>
      </c>
      <c r="C182" s="109"/>
      <c r="D182" s="109"/>
      <c r="E182" s="193" t="s">
        <v>278</v>
      </c>
    </row>
    <row r="183" spans="1:5" ht="47" thickBot="1" x14ac:dyDescent="0.4">
      <c r="A183" s="459"/>
      <c r="B183" s="38" t="s">
        <v>55</v>
      </c>
      <c r="C183" s="33"/>
      <c r="D183" s="33"/>
      <c r="E183" s="68" t="s">
        <v>145</v>
      </c>
    </row>
    <row r="184" spans="1:5" ht="31" x14ac:dyDescent="0.35">
      <c r="A184" s="66"/>
      <c r="B184" s="33"/>
      <c r="C184" s="33"/>
      <c r="D184" s="33"/>
      <c r="E184" s="68" t="s">
        <v>146</v>
      </c>
    </row>
    <row r="185" spans="1:5" ht="15.5" x14ac:dyDescent="0.35">
      <c r="A185" s="66"/>
      <c r="B185" s="33"/>
      <c r="C185" s="33"/>
      <c r="D185" s="33"/>
      <c r="E185" s="198" t="s">
        <v>279</v>
      </c>
    </row>
    <row r="186" spans="1:5" ht="15.5" x14ac:dyDescent="0.35">
      <c r="A186" s="66"/>
      <c r="B186" s="33"/>
      <c r="C186" s="33"/>
      <c r="D186" s="33"/>
      <c r="E186" s="68" t="s">
        <v>74</v>
      </c>
    </row>
    <row r="187" spans="1:5" x14ac:dyDescent="0.35">
      <c r="A187" s="66"/>
      <c r="B187" s="33"/>
      <c r="C187" s="33"/>
      <c r="D187" s="33"/>
      <c r="E187" s="111"/>
    </row>
    <row r="188" spans="1:5" x14ac:dyDescent="0.35">
      <c r="A188" s="66"/>
      <c r="B188" s="33"/>
      <c r="C188" s="33"/>
      <c r="D188" s="33"/>
      <c r="E188" s="111"/>
    </row>
    <row r="189" spans="1:5" ht="15.5" x14ac:dyDescent="0.35">
      <c r="A189" s="66"/>
      <c r="B189" s="33"/>
      <c r="C189" s="33"/>
      <c r="D189" s="33"/>
      <c r="E189" s="68"/>
    </row>
    <row r="190" spans="1:5" ht="15.5" x14ac:dyDescent="0.35">
      <c r="A190" s="66"/>
      <c r="B190" s="33"/>
      <c r="C190" s="33"/>
      <c r="D190" s="33"/>
      <c r="E190" s="68"/>
    </row>
    <row r="191" spans="1:5" ht="16" thickBot="1" x14ac:dyDescent="0.4">
      <c r="A191" s="25"/>
      <c r="B191" s="82"/>
      <c r="C191" s="82"/>
      <c r="D191" s="82"/>
      <c r="E191" s="71"/>
    </row>
    <row r="192" spans="1:5" ht="15" thickBot="1" x14ac:dyDescent="0.4">
      <c r="A192" s="7"/>
      <c r="B192" s="7"/>
      <c r="C192" s="7"/>
      <c r="D192" s="7"/>
      <c r="E192" s="7"/>
    </row>
    <row r="193" spans="1:5" ht="15.5" x14ac:dyDescent="0.35">
      <c r="A193" s="460" t="s">
        <v>87</v>
      </c>
      <c r="B193" s="58" t="s">
        <v>88</v>
      </c>
      <c r="C193" s="114"/>
      <c r="D193" s="114"/>
      <c r="E193" s="194" t="s">
        <v>306</v>
      </c>
    </row>
    <row r="194" spans="1:5" ht="31" x14ac:dyDescent="0.35">
      <c r="A194" s="465"/>
      <c r="B194" s="57"/>
      <c r="C194" s="31"/>
      <c r="D194" s="31"/>
      <c r="E194" s="195" t="s">
        <v>280</v>
      </c>
    </row>
    <row r="195" spans="1:5" ht="16" thickBot="1" x14ac:dyDescent="0.4">
      <c r="A195" s="461"/>
      <c r="B195" s="28"/>
      <c r="C195" s="31"/>
      <c r="D195" s="31"/>
      <c r="E195" s="195" t="s">
        <v>307</v>
      </c>
    </row>
    <row r="196" spans="1:5" ht="31" x14ac:dyDescent="0.35">
      <c r="A196" s="110"/>
      <c r="B196" s="31"/>
      <c r="C196" s="31"/>
      <c r="D196" s="31"/>
      <c r="E196" s="196" t="s">
        <v>281</v>
      </c>
    </row>
    <row r="197" spans="1:5" ht="31" x14ac:dyDescent="0.35">
      <c r="A197" s="110"/>
      <c r="B197" s="31"/>
      <c r="C197" s="31"/>
      <c r="D197" s="31"/>
      <c r="E197" s="195" t="s">
        <v>242</v>
      </c>
    </row>
    <row r="198" spans="1:5" ht="31" x14ac:dyDescent="0.35">
      <c r="A198" s="110"/>
      <c r="B198" s="31"/>
      <c r="C198" s="31"/>
      <c r="D198" s="31"/>
      <c r="E198" s="195" t="s">
        <v>308</v>
      </c>
    </row>
    <row r="199" spans="1:5" s="29" customFormat="1" ht="15.5" x14ac:dyDescent="0.35">
      <c r="A199" s="110"/>
      <c r="B199" s="31"/>
      <c r="C199" s="31"/>
      <c r="D199" s="31"/>
      <c r="E199" s="196" t="s">
        <v>309</v>
      </c>
    </row>
    <row r="200" spans="1:5" ht="31" x14ac:dyDescent="0.35">
      <c r="A200" s="110"/>
      <c r="B200" s="31"/>
      <c r="C200" s="31"/>
      <c r="D200" s="31"/>
      <c r="E200" s="196" t="s">
        <v>310</v>
      </c>
    </row>
    <row r="201" spans="1:5" ht="15.5" x14ac:dyDescent="0.35">
      <c r="A201" s="110"/>
      <c r="B201" s="31"/>
      <c r="C201" s="31"/>
      <c r="D201" s="31"/>
      <c r="E201" s="195" t="s">
        <v>311</v>
      </c>
    </row>
    <row r="202" spans="1:5" ht="31" x14ac:dyDescent="0.35">
      <c r="A202" s="110"/>
      <c r="B202" s="31"/>
      <c r="C202" s="31"/>
      <c r="D202" s="31"/>
      <c r="E202" s="195" t="s">
        <v>312</v>
      </c>
    </row>
    <row r="203" spans="1:5" s="29" customFormat="1" ht="15.5" x14ac:dyDescent="0.35">
      <c r="A203" s="110"/>
      <c r="B203" s="31"/>
      <c r="C203" s="31"/>
      <c r="D203" s="31"/>
      <c r="E203" s="195" t="s">
        <v>313</v>
      </c>
    </row>
    <row r="204" spans="1:5" s="29" customFormat="1" ht="42.5" x14ac:dyDescent="0.35">
      <c r="A204" s="110"/>
      <c r="B204" s="31"/>
      <c r="C204" s="31"/>
      <c r="D204" s="31"/>
      <c r="E204" s="200" t="s">
        <v>314</v>
      </c>
    </row>
    <row r="205" spans="1:5" s="29" customFormat="1" ht="46.5" x14ac:dyDescent="0.35">
      <c r="A205" s="110"/>
      <c r="B205" s="31"/>
      <c r="C205" s="31"/>
      <c r="D205" s="31"/>
      <c r="E205" s="195" t="s">
        <v>315</v>
      </c>
    </row>
    <row r="206" spans="1:5" ht="16" thickBot="1" x14ac:dyDescent="0.4">
      <c r="A206" s="99"/>
      <c r="B206" s="115"/>
      <c r="C206" s="115"/>
      <c r="D206" s="115"/>
      <c r="E206" s="197" t="s">
        <v>74</v>
      </c>
    </row>
    <row r="207" spans="1:5" ht="16" thickBot="1" x14ac:dyDescent="0.4">
      <c r="A207" s="7"/>
      <c r="B207" s="7"/>
      <c r="D207" s="7"/>
      <c r="E207" s="13"/>
    </row>
    <row r="208" spans="1:5" s="29" customFormat="1" ht="31" x14ac:dyDescent="0.35">
      <c r="A208" s="458" t="s">
        <v>87</v>
      </c>
      <c r="B208" s="14" t="s">
        <v>40</v>
      </c>
      <c r="C208" s="109"/>
      <c r="D208" s="109"/>
      <c r="E208" s="14" t="s">
        <v>147</v>
      </c>
    </row>
    <row r="209" spans="1:5" ht="31.5" thickBot="1" x14ac:dyDescent="0.4">
      <c r="A209" s="459"/>
      <c r="B209" s="38" t="s">
        <v>48</v>
      </c>
      <c r="C209" s="33"/>
      <c r="D209" s="33"/>
      <c r="E209" s="15" t="s">
        <v>148</v>
      </c>
    </row>
    <row r="210" spans="1:5" ht="36" customHeight="1" x14ac:dyDescent="0.35">
      <c r="A210" s="66"/>
      <c r="B210" s="33"/>
      <c r="C210" s="33"/>
      <c r="D210" s="33"/>
      <c r="E210" s="15" t="s">
        <v>149</v>
      </c>
    </row>
    <row r="211" spans="1:5" ht="31" x14ac:dyDescent="0.35">
      <c r="A211" s="66"/>
      <c r="B211" s="33"/>
      <c r="C211" s="33"/>
      <c r="D211" s="33"/>
      <c r="E211" s="15" t="s">
        <v>316</v>
      </c>
    </row>
    <row r="212" spans="1:5" ht="46.5" x14ac:dyDescent="0.35">
      <c r="A212" s="66"/>
      <c r="B212" s="33"/>
      <c r="C212" s="33"/>
      <c r="D212" s="33"/>
      <c r="E212" s="15" t="s">
        <v>317</v>
      </c>
    </row>
    <row r="213" spans="1:5" ht="15.5" x14ac:dyDescent="0.35">
      <c r="A213" s="66"/>
      <c r="B213" s="33"/>
      <c r="C213" s="33"/>
      <c r="D213" s="33"/>
      <c r="E213" s="15" t="s">
        <v>150</v>
      </c>
    </row>
    <row r="214" spans="1:5" ht="15.5" x14ac:dyDescent="0.35">
      <c r="A214" s="66"/>
      <c r="B214" s="33"/>
      <c r="C214" s="33"/>
      <c r="D214" s="33"/>
      <c r="E214" s="15" t="s">
        <v>151</v>
      </c>
    </row>
    <row r="215" spans="1:5" ht="15.5" x14ac:dyDescent="0.35">
      <c r="A215" s="66"/>
      <c r="B215" s="33"/>
      <c r="C215" s="33"/>
      <c r="D215" s="33"/>
      <c r="E215" s="15" t="str">
        <f>"h) " &amp; IF(Sheet1!$G$9="","Venue",Sheet1!$G$9) &amp; " nurse available"</f>
        <v>h) Venue nurse available</v>
      </c>
    </row>
    <row r="216" spans="1:5" ht="15.5" x14ac:dyDescent="0.35">
      <c r="A216" s="66"/>
      <c r="B216" s="33"/>
      <c r="C216" s="33"/>
      <c r="D216" s="33"/>
      <c r="E216" s="15" t="s">
        <v>203</v>
      </c>
    </row>
    <row r="217" spans="1:5" ht="15.5" x14ac:dyDescent="0.35">
      <c r="A217" s="66"/>
      <c r="B217" s="33"/>
      <c r="C217" s="33"/>
      <c r="D217" s="33"/>
      <c r="E217" s="15" t="s">
        <v>204</v>
      </c>
    </row>
    <row r="218" spans="1:5" ht="16" thickBot="1" x14ac:dyDescent="0.4">
      <c r="A218" s="25"/>
      <c r="B218" s="82"/>
      <c r="C218" s="82"/>
      <c r="D218" s="82"/>
      <c r="E218" s="71" t="s">
        <v>74</v>
      </c>
    </row>
    <row r="219" spans="1:5" ht="16" thickBot="1" x14ac:dyDescent="0.4">
      <c r="A219" s="7"/>
      <c r="B219" s="7"/>
      <c r="C219" s="7"/>
      <c r="D219" s="7"/>
      <c r="E219" s="20"/>
    </row>
    <row r="220" spans="1:5" ht="46.5" x14ac:dyDescent="0.35">
      <c r="A220" s="458" t="s">
        <v>87</v>
      </c>
      <c r="B220" s="14" t="s">
        <v>40</v>
      </c>
      <c r="C220" s="109"/>
      <c r="D220" s="109"/>
      <c r="E220" s="58" t="s">
        <v>152</v>
      </c>
    </row>
    <row r="221" spans="1:5" ht="31.5" thickBot="1" x14ac:dyDescent="0.4">
      <c r="A221" s="459"/>
      <c r="B221" s="38" t="s">
        <v>49</v>
      </c>
      <c r="C221" s="33"/>
      <c r="D221" s="33"/>
      <c r="E221" s="68" t="s">
        <v>153</v>
      </c>
    </row>
    <row r="222" spans="1:5" ht="47.25" customHeight="1" x14ac:dyDescent="0.35">
      <c r="A222" s="66"/>
      <c r="B222" s="33"/>
      <c r="C222" s="33"/>
      <c r="D222" s="33"/>
      <c r="E222" s="68" t="s">
        <v>154</v>
      </c>
    </row>
    <row r="223" spans="1:5" ht="39.75" customHeight="1" x14ac:dyDescent="0.35">
      <c r="A223" s="66"/>
      <c r="B223" s="33"/>
      <c r="C223" s="33"/>
      <c r="D223" s="33"/>
      <c r="E223" s="68" t="s">
        <v>155</v>
      </c>
    </row>
    <row r="224" spans="1:5" ht="31" x14ac:dyDescent="0.35">
      <c r="A224" s="66"/>
      <c r="B224" s="33"/>
      <c r="C224" s="33"/>
      <c r="D224" s="33"/>
      <c r="E224" s="68" t="s">
        <v>156</v>
      </c>
    </row>
    <row r="225" spans="1:5" ht="31" x14ac:dyDescent="0.35">
      <c r="A225" s="66"/>
      <c r="B225" s="33"/>
      <c r="C225" s="33"/>
      <c r="D225" s="33"/>
      <c r="E225" s="68" t="s">
        <v>157</v>
      </c>
    </row>
    <row r="226" spans="1:5" ht="15.5" x14ac:dyDescent="0.35">
      <c r="A226" s="66"/>
      <c r="B226" s="33"/>
      <c r="C226" s="33"/>
      <c r="D226" s="33"/>
      <c r="E226" s="68" t="s">
        <v>74</v>
      </c>
    </row>
    <row r="227" spans="1:5" ht="15.5" x14ac:dyDescent="0.35">
      <c r="A227" s="66"/>
      <c r="B227" s="33"/>
      <c r="C227" s="33"/>
      <c r="D227" s="33"/>
      <c r="E227" s="68"/>
    </row>
    <row r="228" spans="1:5" ht="15.5" x14ac:dyDescent="0.35">
      <c r="A228" s="66"/>
      <c r="B228" s="33"/>
      <c r="C228" s="33"/>
      <c r="D228" s="33"/>
      <c r="E228" s="68"/>
    </row>
    <row r="229" spans="1:5" ht="15.5" x14ac:dyDescent="0.35">
      <c r="A229" s="66"/>
      <c r="B229" s="33"/>
      <c r="C229" s="33"/>
      <c r="D229" s="33"/>
      <c r="E229" s="68"/>
    </row>
    <row r="230" spans="1:5" ht="15" thickBot="1" x14ac:dyDescent="0.4">
      <c r="A230" s="25"/>
      <c r="B230" s="82"/>
      <c r="C230" s="82"/>
      <c r="D230" s="82"/>
      <c r="E230" s="26"/>
    </row>
    <row r="231" spans="1:5" ht="15" thickBot="1" x14ac:dyDescent="0.4">
      <c r="A231" s="40"/>
      <c r="B231" s="33"/>
      <c r="C231" s="33"/>
      <c r="D231" s="33"/>
      <c r="E231" s="43"/>
    </row>
    <row r="232" spans="1:5" ht="62.5" thickBot="1" x14ac:dyDescent="0.4">
      <c r="A232" s="60" t="s">
        <v>56</v>
      </c>
      <c r="B232" s="96" t="s">
        <v>57</v>
      </c>
      <c r="C232" s="63"/>
      <c r="D232" s="63"/>
      <c r="E232" s="190" t="s">
        <v>276</v>
      </c>
    </row>
    <row r="233" spans="1:5" ht="46.5" x14ac:dyDescent="0.35">
      <c r="A233" s="67"/>
      <c r="B233" s="59"/>
      <c r="C233" s="59"/>
      <c r="D233" s="59"/>
      <c r="E233" s="15" t="s">
        <v>205</v>
      </c>
    </row>
    <row r="234" spans="1:5" ht="15.5" x14ac:dyDescent="0.35">
      <c r="A234" s="67"/>
      <c r="B234" s="59"/>
      <c r="C234" s="59"/>
      <c r="D234" s="59"/>
      <c r="E234" s="191" t="s">
        <v>277</v>
      </c>
    </row>
    <row r="235" spans="1:5" ht="34.5" customHeight="1" x14ac:dyDescent="0.35">
      <c r="A235" s="67"/>
      <c r="B235" s="59"/>
      <c r="C235" s="59"/>
      <c r="D235" s="59"/>
      <c r="E235" s="68" t="s">
        <v>74</v>
      </c>
    </row>
    <row r="236" spans="1:5" ht="15.5" x14ac:dyDescent="0.35">
      <c r="A236" s="67"/>
      <c r="B236" s="59"/>
      <c r="C236" s="59"/>
      <c r="D236" s="59"/>
    </row>
    <row r="237" spans="1:5" ht="15.5" x14ac:dyDescent="0.35">
      <c r="A237" s="67"/>
      <c r="B237" s="59"/>
      <c r="C237" s="59"/>
      <c r="D237" s="59"/>
      <c r="E237" s="116"/>
    </row>
    <row r="238" spans="1:5" ht="15.5" x14ac:dyDescent="0.35">
      <c r="A238" s="67"/>
      <c r="B238" s="59"/>
      <c r="C238" s="59"/>
      <c r="D238" s="59"/>
      <c r="E238" s="116"/>
    </row>
    <row r="239" spans="1:5" ht="15.5" x14ac:dyDescent="0.35">
      <c r="A239" s="67"/>
      <c r="B239" s="59"/>
      <c r="C239" s="59"/>
      <c r="D239" s="59"/>
      <c r="E239" s="116"/>
    </row>
    <row r="240" spans="1:5" ht="15.5" x14ac:dyDescent="0.35">
      <c r="A240" s="67"/>
      <c r="B240" s="59"/>
      <c r="C240" s="59"/>
      <c r="D240" s="59"/>
      <c r="E240" s="116"/>
    </row>
    <row r="241" spans="1:5" ht="16" thickBot="1" x14ac:dyDescent="0.4">
      <c r="A241" s="69"/>
      <c r="B241" s="70"/>
      <c r="C241" s="70"/>
      <c r="D241" s="70"/>
      <c r="E241" s="117"/>
    </row>
    <row r="242" spans="1:5" ht="15" thickBot="1" x14ac:dyDescent="0.4">
      <c r="A242" s="29"/>
      <c r="B242" s="29"/>
      <c r="C242" s="29"/>
      <c r="D242" s="29"/>
      <c r="E242" s="29"/>
    </row>
    <row r="243" spans="1:5" ht="109" thickBot="1" x14ac:dyDescent="0.4">
      <c r="A243" s="60" t="s">
        <v>75</v>
      </c>
      <c r="B243" s="61" t="s">
        <v>62</v>
      </c>
      <c r="C243" s="63"/>
      <c r="D243" s="63"/>
      <c r="E243" s="194" t="s">
        <v>340</v>
      </c>
    </row>
    <row r="244" spans="1:5" ht="15.5" x14ac:dyDescent="0.35">
      <c r="A244" s="62"/>
      <c r="B244" s="59"/>
      <c r="C244" s="59"/>
      <c r="D244" s="59"/>
      <c r="E244" s="195" t="s">
        <v>282</v>
      </c>
    </row>
    <row r="245" spans="1:5" ht="31" x14ac:dyDescent="0.35">
      <c r="A245" s="66"/>
      <c r="B245" s="59"/>
      <c r="C245" s="59"/>
      <c r="D245" s="59"/>
      <c r="E245" s="195" t="s">
        <v>283</v>
      </c>
    </row>
    <row r="246" spans="1:5" ht="31" x14ac:dyDescent="0.35">
      <c r="A246" s="67"/>
      <c r="B246" s="59"/>
      <c r="C246" s="59"/>
      <c r="D246" s="59"/>
      <c r="E246" s="195" t="s">
        <v>284</v>
      </c>
    </row>
    <row r="247" spans="1:5" ht="15.5" x14ac:dyDescent="0.35">
      <c r="A247" s="67"/>
      <c r="B247" s="59"/>
      <c r="C247" s="59"/>
      <c r="D247" s="59"/>
      <c r="E247" s="195" t="s">
        <v>285</v>
      </c>
    </row>
    <row r="248" spans="1:5" ht="15.5" x14ac:dyDescent="0.35">
      <c r="A248" s="67"/>
      <c r="B248" s="59"/>
      <c r="C248" s="59"/>
      <c r="D248" s="59"/>
      <c r="E248" s="195" t="s">
        <v>286</v>
      </c>
    </row>
    <row r="249" spans="1:5" ht="31" x14ac:dyDescent="0.35">
      <c r="A249" s="67"/>
      <c r="B249" s="59"/>
      <c r="C249" s="59"/>
      <c r="D249" s="59"/>
      <c r="E249" s="195" t="s">
        <v>287</v>
      </c>
    </row>
    <row r="250" spans="1:5" ht="46.5" x14ac:dyDescent="0.35">
      <c r="A250" s="67"/>
      <c r="B250" s="59"/>
      <c r="C250" s="59"/>
      <c r="D250" s="59"/>
      <c r="E250" s="195" t="s">
        <v>288</v>
      </c>
    </row>
    <row r="251" spans="1:5" ht="31" x14ac:dyDescent="0.35">
      <c r="A251" s="67"/>
      <c r="B251" s="59"/>
      <c r="C251" s="59"/>
      <c r="D251" s="59"/>
      <c r="E251" s="195" t="s">
        <v>289</v>
      </c>
    </row>
    <row r="252" spans="1:5" ht="31" x14ac:dyDescent="0.35">
      <c r="A252" s="67"/>
      <c r="B252" s="59"/>
      <c r="C252" s="59"/>
      <c r="D252" s="59"/>
      <c r="E252" s="196" t="s">
        <v>158</v>
      </c>
    </row>
    <row r="253" spans="1:5" ht="24" customHeight="1" thickBot="1" x14ac:dyDescent="0.4">
      <c r="A253" s="69"/>
      <c r="B253" s="70"/>
      <c r="C253" s="70"/>
      <c r="D253" s="70"/>
      <c r="E253" s="197" t="s">
        <v>74</v>
      </c>
    </row>
    <row r="254" spans="1:5" ht="15" thickBot="1" x14ac:dyDescent="0.4">
      <c r="A254" s="12"/>
      <c r="B254" s="12"/>
      <c r="C254" s="12"/>
      <c r="D254" s="12"/>
      <c r="E254" s="12"/>
    </row>
    <row r="255" spans="1:5" ht="46.5" x14ac:dyDescent="0.35">
      <c r="A255" s="466" t="s">
        <v>87</v>
      </c>
      <c r="B255" s="14" t="s">
        <v>60</v>
      </c>
      <c r="C255" s="109"/>
      <c r="D255" s="109"/>
      <c r="E255" s="58" t="str">
        <f>"a) " &amp; IF(Sheet1!$G$9="","Venue",Sheet1!$G$9) &amp; " map and Risk Assessment Information available on website and in Teachers Information Book prior to concert dates."</f>
        <v>a) Venue map and Risk Assessment Information available on website and in Teachers Information Book prior to concert dates.</v>
      </c>
    </row>
    <row r="256" spans="1:5" ht="31.5" thickBot="1" x14ac:dyDescent="0.4">
      <c r="A256" s="467"/>
      <c r="B256" s="26"/>
      <c r="C256" s="33"/>
      <c r="D256" s="33"/>
      <c r="E256" s="68" t="s">
        <v>159</v>
      </c>
    </row>
    <row r="257" spans="1:5" ht="31" x14ac:dyDescent="0.35">
      <c r="A257" s="66"/>
      <c r="B257" s="33"/>
      <c r="C257" s="33"/>
      <c r="D257" s="33"/>
      <c r="E257" s="68" t="s">
        <v>160</v>
      </c>
    </row>
    <row r="258" spans="1:5" ht="64.5" customHeight="1" x14ac:dyDescent="0.35">
      <c r="A258" s="66"/>
      <c r="B258" s="33"/>
      <c r="C258" s="33"/>
      <c r="D258" s="33"/>
      <c r="E258" s="68" t="s">
        <v>161</v>
      </c>
    </row>
    <row r="259" spans="1:5" ht="15.5" x14ac:dyDescent="0.35">
      <c r="A259" s="66"/>
      <c r="B259" s="33"/>
      <c r="C259" s="33"/>
      <c r="D259" s="33"/>
      <c r="E259" s="68" t="s">
        <v>162</v>
      </c>
    </row>
    <row r="260" spans="1:5" ht="31" x14ac:dyDescent="0.35">
      <c r="A260" s="66"/>
      <c r="B260" s="33"/>
      <c r="C260" s="33"/>
      <c r="D260" s="33"/>
      <c r="E260" s="68" t="s">
        <v>163</v>
      </c>
    </row>
    <row r="261" spans="1:5" ht="31" x14ac:dyDescent="0.35">
      <c r="A261" s="66"/>
      <c r="B261" s="33"/>
      <c r="C261" s="33"/>
      <c r="D261" s="33"/>
      <c r="E261" s="68" t="s">
        <v>164</v>
      </c>
    </row>
    <row r="262" spans="1:5" ht="31" x14ac:dyDescent="0.35">
      <c r="A262" s="66"/>
      <c r="B262" s="33"/>
      <c r="C262" s="33"/>
      <c r="D262" s="33"/>
      <c r="E262" s="118" t="s">
        <v>165</v>
      </c>
    </row>
    <row r="263" spans="1:5" ht="15.5" x14ac:dyDescent="0.35">
      <c r="A263" s="66"/>
      <c r="B263" s="33"/>
      <c r="C263" s="33"/>
      <c r="D263" s="33"/>
      <c r="E263" s="68" t="s">
        <v>74</v>
      </c>
    </row>
    <row r="264" spans="1:5" ht="15.5" x14ac:dyDescent="0.35">
      <c r="A264" s="66"/>
      <c r="B264" s="33"/>
      <c r="C264" s="33"/>
      <c r="D264" s="33"/>
      <c r="E264" s="68"/>
    </row>
    <row r="265" spans="1:5" ht="16" thickBot="1" x14ac:dyDescent="0.4">
      <c r="A265" s="25"/>
      <c r="B265" s="82"/>
      <c r="C265" s="82"/>
      <c r="D265" s="82"/>
      <c r="E265" s="71"/>
    </row>
    <row r="266" spans="1:5" s="29" customFormat="1" ht="16" thickBot="1" x14ac:dyDescent="0.4">
      <c r="A266" s="33"/>
      <c r="B266" s="33"/>
      <c r="C266" s="33"/>
      <c r="D266" s="33"/>
      <c r="E266" s="21"/>
    </row>
    <row r="267" spans="1:5" ht="31" x14ac:dyDescent="0.35">
      <c r="A267" s="460" t="s">
        <v>83</v>
      </c>
      <c r="B267" s="75" t="s">
        <v>84</v>
      </c>
      <c r="C267" s="45">
        <v>4</v>
      </c>
      <c r="D267" s="45">
        <v>5</v>
      </c>
      <c r="E267" s="87" t="s">
        <v>166</v>
      </c>
    </row>
    <row r="268" spans="1:5" ht="31.5" thickBot="1" x14ac:dyDescent="0.4">
      <c r="A268" s="461"/>
      <c r="B268" s="101"/>
      <c r="C268" s="46"/>
      <c r="D268" s="46"/>
      <c r="E268" s="89" t="s">
        <v>167</v>
      </c>
    </row>
    <row r="269" spans="1:5" ht="15.5" x14ac:dyDescent="0.35">
      <c r="A269" s="88"/>
      <c r="B269" s="46"/>
      <c r="C269" s="46"/>
      <c r="D269" s="46"/>
      <c r="E269" s="90" t="s">
        <v>168</v>
      </c>
    </row>
    <row r="270" spans="1:5" ht="46.5" x14ac:dyDescent="0.35">
      <c r="A270" s="88"/>
      <c r="B270" s="46"/>
      <c r="C270" s="46"/>
      <c r="D270" s="46"/>
      <c r="E270" s="90" t="s">
        <v>169</v>
      </c>
    </row>
    <row r="271" spans="1:5" ht="15.5" x14ac:dyDescent="0.35">
      <c r="A271" s="91"/>
      <c r="B271" s="35"/>
      <c r="C271" s="35"/>
      <c r="D271" s="35"/>
      <c r="E271" s="90" t="s">
        <v>85</v>
      </c>
    </row>
    <row r="272" spans="1:5" ht="16" thickBot="1" x14ac:dyDescent="0.4">
      <c r="A272" s="25"/>
      <c r="B272" s="82"/>
      <c r="C272" s="82"/>
      <c r="D272" s="82"/>
      <c r="E272" s="71"/>
    </row>
    <row r="273" spans="1:5" s="29" customFormat="1" ht="16" thickBot="1" x14ac:dyDescent="0.4">
      <c r="A273" s="33"/>
      <c r="B273" s="33"/>
      <c r="C273" s="33"/>
      <c r="D273" s="33"/>
      <c r="E273" s="21"/>
    </row>
    <row r="274" spans="1:5" ht="31" x14ac:dyDescent="0.35">
      <c r="A274" s="466" t="s">
        <v>87</v>
      </c>
      <c r="B274" s="14" t="s">
        <v>35</v>
      </c>
      <c r="C274" s="109"/>
      <c r="D274" s="109"/>
      <c r="E274" s="58" t="s">
        <v>170</v>
      </c>
    </row>
    <row r="275" spans="1:5" ht="31.5" thickBot="1" x14ac:dyDescent="0.4">
      <c r="A275" s="467"/>
      <c r="B275" s="38" t="s">
        <v>92</v>
      </c>
      <c r="C275" s="33"/>
      <c r="D275" s="33"/>
      <c r="E275" s="68" t="s">
        <v>171</v>
      </c>
    </row>
    <row r="276" spans="1:5" ht="31" x14ac:dyDescent="0.35">
      <c r="A276" s="66"/>
      <c r="B276" s="33"/>
      <c r="C276" s="33"/>
      <c r="D276" s="33"/>
      <c r="E276" s="68" t="s">
        <v>172</v>
      </c>
    </row>
    <row r="277" spans="1:5" ht="28.5" x14ac:dyDescent="0.35">
      <c r="A277" s="66"/>
      <c r="B277" s="33"/>
      <c r="C277" s="33"/>
      <c r="D277" s="33"/>
      <c r="E277" s="200" t="s">
        <v>173</v>
      </c>
    </row>
    <row r="278" spans="1:5" ht="23.25" customHeight="1" x14ac:dyDescent="0.35">
      <c r="A278" s="66"/>
      <c r="B278" s="33"/>
      <c r="C278" s="33"/>
      <c r="D278" s="33"/>
      <c r="E278" s="95" t="s">
        <v>74</v>
      </c>
    </row>
    <row r="279" spans="1:5" ht="16" thickBot="1" x14ac:dyDescent="0.4">
      <c r="A279" s="25"/>
      <c r="B279" s="82"/>
      <c r="C279" s="82"/>
      <c r="D279" s="82"/>
      <c r="E279" s="71"/>
    </row>
    <row r="280" spans="1:5" ht="16" thickBot="1" x14ac:dyDescent="0.4">
      <c r="A280" s="7"/>
      <c r="B280" s="7"/>
      <c r="C280" s="7"/>
      <c r="D280" s="7"/>
      <c r="E280" s="13"/>
    </row>
    <row r="281" spans="1:5" ht="15.5" x14ac:dyDescent="0.35">
      <c r="A281" s="466" t="s">
        <v>87</v>
      </c>
      <c r="B281" s="14" t="s">
        <v>35</v>
      </c>
      <c r="C281" s="109"/>
      <c r="D281" s="109"/>
      <c r="E281" s="58" t="s">
        <v>174</v>
      </c>
    </row>
    <row r="282" spans="1:5" ht="16" thickBot="1" x14ac:dyDescent="0.4">
      <c r="A282" s="467"/>
      <c r="B282" s="38" t="s">
        <v>50</v>
      </c>
      <c r="C282" s="33"/>
      <c r="D282" s="33"/>
      <c r="E282" s="68" t="s">
        <v>175</v>
      </c>
    </row>
    <row r="283" spans="1:5" ht="15.5" x14ac:dyDescent="0.35">
      <c r="A283" s="49"/>
      <c r="B283" s="20"/>
      <c r="C283" s="33"/>
      <c r="D283" s="33"/>
      <c r="E283" s="68" t="s">
        <v>74</v>
      </c>
    </row>
    <row r="284" spans="1:5" ht="16" thickBot="1" x14ac:dyDescent="0.4">
      <c r="A284" s="50"/>
      <c r="B284" s="119"/>
      <c r="C284" s="82"/>
      <c r="D284" s="82"/>
      <c r="E284" s="71"/>
    </row>
    <row r="285" spans="1:5" ht="15" thickBot="1" x14ac:dyDescent="0.4">
      <c r="A285" s="7"/>
      <c r="B285" s="7"/>
      <c r="C285" s="7"/>
      <c r="D285" s="7"/>
      <c r="E285" s="10"/>
    </row>
    <row r="286" spans="1:5" ht="36" customHeight="1" x14ac:dyDescent="0.35">
      <c r="A286" s="466" t="s">
        <v>87</v>
      </c>
      <c r="B286" s="14" t="s">
        <v>35</v>
      </c>
      <c r="C286" s="109"/>
      <c r="D286" s="109"/>
      <c r="E286" s="58" t="s">
        <v>176</v>
      </c>
    </row>
    <row r="287" spans="1:5" ht="31.5" thickBot="1" x14ac:dyDescent="0.4">
      <c r="A287" s="467"/>
      <c r="B287" s="38" t="s">
        <v>51</v>
      </c>
      <c r="C287" s="33"/>
      <c r="D287" s="33"/>
      <c r="E287" s="68" t="s">
        <v>177</v>
      </c>
    </row>
    <row r="288" spans="1:5" ht="31" x14ac:dyDescent="0.35">
      <c r="A288" s="66"/>
      <c r="B288" s="33"/>
      <c r="C288" s="33"/>
      <c r="D288" s="33"/>
      <c r="E288" s="196" t="s">
        <v>247</v>
      </c>
    </row>
    <row r="289" spans="1:8" ht="15.5" x14ac:dyDescent="0.35">
      <c r="A289" s="66"/>
      <c r="B289" s="33"/>
      <c r="C289" s="33"/>
      <c r="D289" s="33"/>
      <c r="E289" s="68" t="s">
        <v>74</v>
      </c>
    </row>
    <row r="290" spans="1:8" x14ac:dyDescent="0.35">
      <c r="A290" s="66"/>
      <c r="B290" s="33"/>
      <c r="C290" s="33"/>
      <c r="D290" s="33"/>
      <c r="E290" s="111"/>
    </row>
    <row r="291" spans="1:8" x14ac:dyDescent="0.35">
      <c r="A291" s="66"/>
      <c r="B291" s="33"/>
      <c r="C291" s="33"/>
      <c r="D291" s="33"/>
      <c r="E291" s="111"/>
    </row>
    <row r="292" spans="1:8" x14ac:dyDescent="0.35">
      <c r="A292" s="66"/>
      <c r="B292" s="33"/>
      <c r="C292" s="33"/>
      <c r="D292" s="33"/>
      <c r="E292" s="111"/>
    </row>
    <row r="293" spans="1:8" ht="15" thickBot="1" x14ac:dyDescent="0.4">
      <c r="A293" s="25"/>
      <c r="B293" s="82"/>
      <c r="C293" s="82"/>
      <c r="D293" s="82"/>
      <c r="E293" s="26"/>
    </row>
    <row r="294" spans="1:8" ht="15" thickBot="1" x14ac:dyDescent="0.4">
      <c r="C294" s="7"/>
    </row>
    <row r="295" spans="1:8" ht="62.5" thickBot="1" x14ac:dyDescent="0.4">
      <c r="A295" s="72" t="s">
        <v>63</v>
      </c>
      <c r="B295" s="73" t="s">
        <v>64</v>
      </c>
      <c r="C295" s="45">
        <v>4</v>
      </c>
      <c r="D295" s="45">
        <v>4</v>
      </c>
      <c r="E295" s="75" t="s">
        <v>178</v>
      </c>
    </row>
    <row r="296" spans="1:8" ht="31" x14ac:dyDescent="0.35">
      <c r="A296" s="88"/>
      <c r="B296" s="46"/>
      <c r="C296" s="46"/>
      <c r="D296" s="46"/>
      <c r="E296" s="90" t="s">
        <v>179</v>
      </c>
    </row>
    <row r="297" spans="1:8" ht="31" x14ac:dyDescent="0.35">
      <c r="A297" s="88"/>
      <c r="B297" s="46"/>
      <c r="C297" s="46"/>
      <c r="D297" s="46"/>
      <c r="E297" s="199" t="s">
        <v>249</v>
      </c>
      <c r="F297" s="29"/>
      <c r="G297" s="29"/>
      <c r="H297" s="29"/>
    </row>
    <row r="298" spans="1:8" ht="15.5" x14ac:dyDescent="0.35">
      <c r="A298" s="88"/>
      <c r="B298" s="46"/>
      <c r="C298" s="46"/>
      <c r="D298" s="46"/>
      <c r="E298" s="90" t="s">
        <v>180</v>
      </c>
      <c r="F298" s="29"/>
      <c r="G298" s="29"/>
      <c r="H298" s="29"/>
    </row>
    <row r="299" spans="1:8" ht="16" thickBot="1" x14ac:dyDescent="0.4">
      <c r="A299" s="51"/>
      <c r="B299" s="120"/>
      <c r="C299" s="120"/>
      <c r="D299" s="120"/>
      <c r="E299" s="71" t="s">
        <v>74</v>
      </c>
      <c r="F299" s="29"/>
      <c r="G299" s="29"/>
      <c r="H299" s="29"/>
    </row>
    <row r="300" spans="1:8" s="29" customFormat="1" ht="15" thickBot="1" x14ac:dyDescent="0.4">
      <c r="A300" s="35"/>
      <c r="B300" s="35"/>
      <c r="C300" s="35"/>
      <c r="D300" s="35"/>
      <c r="E300" s="35"/>
    </row>
    <row r="301" spans="1:8" ht="62.5" thickBot="1" x14ac:dyDescent="0.4">
      <c r="A301" s="72" t="s">
        <v>65</v>
      </c>
      <c r="B301" s="73" t="s">
        <v>66</v>
      </c>
      <c r="C301" s="45">
        <v>4</v>
      </c>
      <c r="D301" s="45">
        <v>4</v>
      </c>
      <c r="E301" s="75" t="s">
        <v>181</v>
      </c>
      <c r="F301" s="29"/>
      <c r="G301" s="29"/>
      <c r="H301" s="29"/>
    </row>
    <row r="302" spans="1:8" s="29" customFormat="1" ht="15.5" x14ac:dyDescent="0.35">
      <c r="A302" s="88"/>
      <c r="B302" s="46"/>
      <c r="C302" s="46"/>
      <c r="D302" s="46"/>
      <c r="E302" s="90" t="s">
        <v>182</v>
      </c>
    </row>
    <row r="303" spans="1:8" ht="15.5" x14ac:dyDescent="0.35">
      <c r="A303" s="88"/>
      <c r="B303" s="46"/>
      <c r="C303" s="46"/>
      <c r="D303" s="46"/>
      <c r="E303" s="90" t="s">
        <v>183</v>
      </c>
      <c r="F303" s="29"/>
      <c r="G303" s="29"/>
      <c r="H303" s="29"/>
    </row>
    <row r="304" spans="1:8" ht="15.5" x14ac:dyDescent="0.35">
      <c r="A304" s="88"/>
      <c r="B304" s="46"/>
      <c r="C304" s="46"/>
      <c r="D304" s="46"/>
      <c r="E304" s="90" t="s">
        <v>184</v>
      </c>
      <c r="F304" s="29"/>
      <c r="G304" s="29"/>
      <c r="H304" s="29"/>
    </row>
    <row r="305" spans="1:8" ht="16" thickBot="1" x14ac:dyDescent="0.4">
      <c r="A305" s="51"/>
      <c r="B305" s="120"/>
      <c r="C305" s="120"/>
      <c r="D305" s="120"/>
      <c r="E305" s="71" t="s">
        <v>74</v>
      </c>
      <c r="F305" s="29"/>
      <c r="G305" s="29"/>
      <c r="H305" s="29"/>
    </row>
    <row r="306" spans="1:8" s="29" customFormat="1" ht="16" thickBot="1" x14ac:dyDescent="0.4">
      <c r="A306" s="46"/>
      <c r="B306" s="46"/>
      <c r="C306" s="46"/>
      <c r="D306" s="46"/>
      <c r="E306" s="46"/>
    </row>
    <row r="307" spans="1:8" ht="47" thickBot="1" x14ac:dyDescent="0.4">
      <c r="A307" s="72" t="s">
        <v>67</v>
      </c>
      <c r="B307" s="73" t="s">
        <v>68</v>
      </c>
      <c r="C307" s="45">
        <v>4</v>
      </c>
      <c r="D307" s="45">
        <v>4</v>
      </c>
      <c r="E307" s="75" t="s">
        <v>185</v>
      </c>
      <c r="F307" s="29"/>
      <c r="G307" s="29"/>
      <c r="H307" s="29"/>
    </row>
    <row r="308" spans="1:8" s="29" customFormat="1" ht="31" x14ac:dyDescent="0.35">
      <c r="A308" s="88"/>
      <c r="B308" s="46"/>
      <c r="C308" s="46"/>
      <c r="D308" s="46"/>
      <c r="E308" s="90" t="s">
        <v>186</v>
      </c>
    </row>
    <row r="309" spans="1:8" ht="31" x14ac:dyDescent="0.35">
      <c r="A309" s="88"/>
      <c r="B309" s="46"/>
      <c r="C309" s="46"/>
      <c r="D309" s="46"/>
      <c r="E309" s="90" t="s">
        <v>187</v>
      </c>
      <c r="F309" s="29"/>
      <c r="G309" s="29"/>
      <c r="H309" s="29"/>
    </row>
    <row r="310" spans="1:8" ht="16" thickBot="1" x14ac:dyDescent="0.4">
      <c r="A310" s="51"/>
      <c r="B310" s="120"/>
      <c r="C310" s="120"/>
      <c r="D310" s="120"/>
      <c r="E310" s="71" t="s">
        <v>74</v>
      </c>
      <c r="F310" s="29"/>
      <c r="G310" s="29"/>
      <c r="H310" s="29"/>
    </row>
    <row r="311" spans="1:8" s="29" customFormat="1" ht="16" thickBot="1" x14ac:dyDescent="0.4">
      <c r="A311" s="74"/>
      <c r="B311" s="74"/>
      <c r="C311" s="74"/>
      <c r="D311" s="74"/>
      <c r="E311" s="74"/>
    </row>
    <row r="312" spans="1:8" ht="47" thickBot="1" x14ac:dyDescent="0.4">
      <c r="A312" s="72" t="s">
        <v>69</v>
      </c>
      <c r="B312" s="73" t="s">
        <v>70</v>
      </c>
      <c r="C312" s="45">
        <v>4</v>
      </c>
      <c r="D312" s="45">
        <v>4</v>
      </c>
      <c r="E312" s="75" t="s">
        <v>188</v>
      </c>
      <c r="F312" s="29"/>
      <c r="G312" s="29"/>
      <c r="H312" s="29"/>
    </row>
    <row r="313" spans="1:8" ht="15.5" x14ac:dyDescent="0.35">
      <c r="A313" s="88"/>
      <c r="B313" s="46"/>
      <c r="C313" s="46"/>
      <c r="D313" s="46"/>
      <c r="E313" s="90" t="s">
        <v>189</v>
      </c>
      <c r="F313" s="29"/>
      <c r="G313" s="29"/>
      <c r="H313" s="29"/>
    </row>
    <row r="314" spans="1:8" ht="16" thickBot="1" x14ac:dyDescent="0.4">
      <c r="A314" s="51"/>
      <c r="B314" s="120"/>
      <c r="C314" s="120"/>
      <c r="D314" s="120"/>
      <c r="E314" s="71" t="s">
        <v>74</v>
      </c>
      <c r="F314" s="29"/>
      <c r="G314" s="29"/>
      <c r="H314" s="29"/>
    </row>
    <row r="315" spans="1:8" s="29" customFormat="1" ht="15" thickBot="1" x14ac:dyDescent="0.4">
      <c r="A315" s="47"/>
      <c r="B315" s="47"/>
      <c r="C315" s="47"/>
      <c r="D315" s="47"/>
      <c r="E315" s="47"/>
    </row>
    <row r="316" spans="1:8" s="29" customFormat="1" ht="47" thickBot="1" x14ac:dyDescent="0.4">
      <c r="A316" s="72" t="s">
        <v>76</v>
      </c>
      <c r="B316" s="73" t="s">
        <v>77</v>
      </c>
      <c r="C316" s="45">
        <v>4</v>
      </c>
      <c r="D316" s="45">
        <v>4</v>
      </c>
      <c r="E316" s="75" t="s">
        <v>190</v>
      </c>
    </row>
    <row r="317" spans="1:8" s="29" customFormat="1" ht="31" x14ac:dyDescent="0.35">
      <c r="A317" s="76"/>
      <c r="B317" s="77"/>
      <c r="C317" s="77"/>
      <c r="D317" s="77"/>
      <c r="E317" s="68" t="s">
        <v>191</v>
      </c>
    </row>
    <row r="318" spans="1:8" s="29" customFormat="1" ht="15.5" x14ac:dyDescent="0.35">
      <c r="A318" s="76"/>
      <c r="B318" s="77"/>
      <c r="C318" s="77"/>
      <c r="D318" s="77"/>
      <c r="E318" s="68" t="s">
        <v>192</v>
      </c>
    </row>
    <row r="319" spans="1:8" s="29" customFormat="1" ht="31" x14ac:dyDescent="0.35">
      <c r="A319" s="76"/>
      <c r="B319" s="77"/>
      <c r="C319" s="77"/>
      <c r="D319" s="77"/>
      <c r="E319" s="196" t="s">
        <v>251</v>
      </c>
    </row>
    <row r="320" spans="1:8" s="29" customFormat="1" ht="15.5" x14ac:dyDescent="0.35">
      <c r="A320" s="76"/>
      <c r="B320" s="77"/>
      <c r="C320" s="77"/>
      <c r="D320" s="77"/>
      <c r="E320" s="68" t="s">
        <v>193</v>
      </c>
    </row>
    <row r="321" spans="1:5" s="29" customFormat="1" ht="15.5" x14ac:dyDescent="0.35">
      <c r="A321" s="76"/>
      <c r="B321" s="77"/>
      <c r="C321" s="77"/>
      <c r="D321" s="77"/>
      <c r="E321" s="196" t="s">
        <v>252</v>
      </c>
    </row>
    <row r="322" spans="1:5" s="29" customFormat="1" ht="31" x14ac:dyDescent="0.35">
      <c r="A322" s="76"/>
      <c r="B322" s="77"/>
      <c r="C322" s="77"/>
      <c r="D322" s="77"/>
      <c r="E322" s="196" t="s">
        <v>254</v>
      </c>
    </row>
    <row r="323" spans="1:5" ht="31" x14ac:dyDescent="0.35">
      <c r="A323" s="76"/>
      <c r="B323" s="77"/>
      <c r="C323" s="77"/>
      <c r="D323" s="77"/>
      <c r="E323" s="196" t="s">
        <v>253</v>
      </c>
    </row>
    <row r="324" spans="1:5" ht="46.5" x14ac:dyDescent="0.35">
      <c r="A324" s="76"/>
      <c r="B324" s="77"/>
      <c r="C324" s="77"/>
      <c r="D324" s="77"/>
      <c r="E324" s="196" t="s">
        <v>255</v>
      </c>
    </row>
    <row r="325" spans="1:5" ht="15.5" x14ac:dyDescent="0.35">
      <c r="A325" s="76"/>
      <c r="B325" s="77"/>
      <c r="C325" s="77"/>
      <c r="D325" s="77"/>
      <c r="E325" s="68" t="s">
        <v>194</v>
      </c>
    </row>
    <row r="326" spans="1:5" ht="15.5" x14ac:dyDescent="0.35">
      <c r="A326" s="76"/>
      <c r="B326" s="77"/>
      <c r="C326" s="77"/>
      <c r="D326" s="77"/>
      <c r="E326" s="196" t="s">
        <v>256</v>
      </c>
    </row>
    <row r="327" spans="1:5" ht="15.5" x14ac:dyDescent="0.35">
      <c r="A327" s="76"/>
      <c r="B327" s="77"/>
      <c r="C327" s="77"/>
      <c r="D327" s="77"/>
      <c r="E327" s="196" t="s">
        <v>257</v>
      </c>
    </row>
    <row r="328" spans="1:5" ht="15.5" x14ac:dyDescent="0.35">
      <c r="A328" s="76"/>
      <c r="B328" s="77"/>
      <c r="C328" s="77"/>
      <c r="D328" s="77"/>
      <c r="E328" s="196" t="s">
        <v>258</v>
      </c>
    </row>
    <row r="329" spans="1:5" ht="15.5" x14ac:dyDescent="0.35">
      <c r="A329" s="76"/>
      <c r="B329" s="77"/>
      <c r="C329" s="77"/>
      <c r="D329" s="77"/>
      <c r="E329" s="196" t="s">
        <v>259</v>
      </c>
    </row>
    <row r="330" spans="1:5" ht="15.5" x14ac:dyDescent="0.35">
      <c r="A330" s="76"/>
      <c r="B330" s="77"/>
      <c r="C330" s="77"/>
      <c r="D330" s="77"/>
      <c r="E330" s="196" t="s">
        <v>260</v>
      </c>
    </row>
    <row r="331" spans="1:5" ht="31" x14ac:dyDescent="0.35">
      <c r="A331" s="76"/>
      <c r="B331" s="77"/>
      <c r="C331" s="77"/>
      <c r="D331" s="77"/>
      <c r="E331" s="196" t="s">
        <v>261</v>
      </c>
    </row>
    <row r="332" spans="1:5" ht="16" thickBot="1" x14ac:dyDescent="0.4">
      <c r="A332" s="79"/>
      <c r="B332" s="80"/>
      <c r="C332" s="80"/>
      <c r="D332" s="80"/>
      <c r="E332" s="71" t="s">
        <v>74</v>
      </c>
    </row>
    <row r="333" spans="1:5" ht="16" thickBot="1" x14ac:dyDescent="0.4">
      <c r="A333" s="11"/>
      <c r="B333" s="11"/>
      <c r="C333" s="11"/>
      <c r="D333" s="11"/>
      <c r="E333" s="11"/>
    </row>
    <row r="334" spans="1:5" ht="78" thickBot="1" x14ac:dyDescent="0.4">
      <c r="A334" s="60" t="s">
        <v>78</v>
      </c>
      <c r="B334" s="94" t="s">
        <v>77</v>
      </c>
      <c r="C334" s="81">
        <v>4</v>
      </c>
      <c r="D334" s="81">
        <v>4</v>
      </c>
      <c r="E334" s="58" t="s">
        <v>195</v>
      </c>
    </row>
    <row r="335" spans="1:5" ht="15.5" x14ac:dyDescent="0.35">
      <c r="A335" s="62"/>
      <c r="B335" s="21"/>
      <c r="C335" s="21"/>
      <c r="D335" s="21"/>
      <c r="E335" s="196" t="s">
        <v>262</v>
      </c>
    </row>
    <row r="336" spans="1:5" ht="31" x14ac:dyDescent="0.35">
      <c r="A336" s="62"/>
      <c r="B336" s="21"/>
      <c r="C336" s="21"/>
      <c r="D336" s="21"/>
      <c r="E336" s="196" t="s">
        <v>263</v>
      </c>
    </row>
    <row r="337" spans="1:5" ht="15.5" x14ac:dyDescent="0.35">
      <c r="A337" s="62"/>
      <c r="B337" s="21"/>
      <c r="C337" s="21"/>
      <c r="D337" s="21"/>
      <c r="E337" s="196" t="s">
        <v>264</v>
      </c>
    </row>
    <row r="338" spans="1:5" ht="15.5" x14ac:dyDescent="0.35">
      <c r="A338" s="62"/>
      <c r="B338" s="21"/>
      <c r="C338" s="21"/>
      <c r="D338" s="21"/>
      <c r="E338" s="196" t="s">
        <v>265</v>
      </c>
    </row>
    <row r="339" spans="1:5" ht="15.5" x14ac:dyDescent="0.35">
      <c r="A339" s="62"/>
      <c r="B339" s="21"/>
      <c r="C339" s="21"/>
      <c r="D339" s="21"/>
      <c r="E339" s="196" t="s">
        <v>266</v>
      </c>
    </row>
    <row r="340" spans="1:5" ht="15.5" x14ac:dyDescent="0.35">
      <c r="A340" s="62"/>
      <c r="B340" s="21"/>
      <c r="C340" s="21"/>
      <c r="D340" s="21"/>
      <c r="E340" s="196" t="s">
        <v>267</v>
      </c>
    </row>
    <row r="341" spans="1:5" ht="15.5" x14ac:dyDescent="0.35">
      <c r="A341" s="62"/>
      <c r="B341" s="21"/>
      <c r="C341" s="21"/>
      <c r="D341" s="21"/>
      <c r="E341" s="196" t="s">
        <v>268</v>
      </c>
    </row>
    <row r="342" spans="1:5" ht="15.5" x14ac:dyDescent="0.35">
      <c r="A342" s="62"/>
      <c r="B342" s="21"/>
      <c r="C342" s="21"/>
      <c r="D342" s="21"/>
      <c r="E342" s="196" t="s">
        <v>269</v>
      </c>
    </row>
    <row r="343" spans="1:5" ht="15.5" x14ac:dyDescent="0.35">
      <c r="A343" s="62"/>
      <c r="B343" s="21"/>
      <c r="C343" s="21"/>
      <c r="D343" s="21"/>
      <c r="E343" s="196" t="s">
        <v>270</v>
      </c>
    </row>
    <row r="344" spans="1:5" ht="16" thickBot="1" x14ac:dyDescent="0.4">
      <c r="A344" s="25"/>
      <c r="B344" s="82"/>
      <c r="C344" s="82"/>
      <c r="D344" s="82"/>
      <c r="E344" s="71" t="s">
        <v>74</v>
      </c>
    </row>
    <row r="345" spans="1:5" ht="18" customHeight="1" thickBot="1" x14ac:dyDescent="0.4">
      <c r="E345" s="29"/>
    </row>
    <row r="346" spans="1:5" ht="57" customHeight="1" x14ac:dyDescent="0.35">
      <c r="A346" s="462" t="s">
        <v>81</v>
      </c>
      <c r="B346" s="92" t="s">
        <v>82</v>
      </c>
      <c r="C346" s="86">
        <v>3</v>
      </c>
      <c r="D346" s="86">
        <v>3</v>
      </c>
      <c r="E346" s="64" t="s">
        <v>196</v>
      </c>
    </row>
    <row r="347" spans="1:5" ht="31" x14ac:dyDescent="0.35">
      <c r="A347" s="463"/>
      <c r="B347" s="78"/>
      <c r="C347" s="77"/>
      <c r="D347" s="77"/>
      <c r="E347" s="195" t="s">
        <v>271</v>
      </c>
    </row>
    <row r="348" spans="1:5" ht="31" x14ac:dyDescent="0.35">
      <c r="A348" s="463"/>
      <c r="B348" s="78"/>
      <c r="C348" s="77"/>
      <c r="D348" s="77"/>
      <c r="E348" s="65" t="s">
        <v>197</v>
      </c>
    </row>
    <row r="349" spans="1:5" ht="31.5" thickBot="1" x14ac:dyDescent="0.4">
      <c r="A349" s="464"/>
      <c r="B349" s="93"/>
      <c r="C349" s="77"/>
      <c r="D349" s="77"/>
      <c r="E349" s="65" t="s">
        <v>198</v>
      </c>
    </row>
    <row r="350" spans="1:5" ht="45.75" customHeight="1" x14ac:dyDescent="0.35">
      <c r="A350" s="76"/>
      <c r="B350" s="77"/>
      <c r="C350" s="77"/>
      <c r="D350" s="77"/>
      <c r="E350" s="65" t="s">
        <v>199</v>
      </c>
    </row>
    <row r="351" spans="1:5" ht="31" x14ac:dyDescent="0.35">
      <c r="A351" s="76"/>
      <c r="B351" s="77"/>
      <c r="C351" s="77"/>
      <c r="D351" s="77"/>
      <c r="E351" s="195" t="s">
        <v>272</v>
      </c>
    </row>
    <row r="352" spans="1:5" ht="31" x14ac:dyDescent="0.35">
      <c r="A352" s="76"/>
      <c r="B352" s="77"/>
      <c r="C352" s="77"/>
      <c r="D352" s="77"/>
      <c r="E352" s="65" t="s">
        <v>200</v>
      </c>
    </row>
    <row r="353" spans="1:5" ht="43.5" customHeight="1" x14ac:dyDescent="0.35">
      <c r="A353" s="76"/>
      <c r="B353" s="77"/>
      <c r="C353" s="77"/>
      <c r="D353" s="77"/>
      <c r="E353" s="195" t="s">
        <v>273</v>
      </c>
    </row>
    <row r="354" spans="1:5" ht="31" x14ac:dyDescent="0.35">
      <c r="A354" s="76"/>
      <c r="B354" s="77"/>
      <c r="C354" s="77"/>
      <c r="D354" s="77"/>
      <c r="E354" s="65" t="s">
        <v>201</v>
      </c>
    </row>
    <row r="355" spans="1:5" ht="31.5" customHeight="1" thickBot="1" x14ac:dyDescent="0.4">
      <c r="A355" s="79"/>
      <c r="B355" s="80"/>
      <c r="C355" s="80"/>
      <c r="D355" s="80"/>
      <c r="E355" s="71" t="s">
        <v>74</v>
      </c>
    </row>
    <row r="356" spans="1:5" x14ac:dyDescent="0.35">
      <c r="E356" s="85"/>
    </row>
  </sheetData>
  <mergeCells count="16">
    <mergeCell ref="B64:B65"/>
    <mergeCell ref="A76:A77"/>
    <mergeCell ref="A89:A91"/>
    <mergeCell ref="A101:A102"/>
    <mergeCell ref="A64:A65"/>
    <mergeCell ref="A182:A183"/>
    <mergeCell ref="A267:A268"/>
    <mergeCell ref="A346:A349"/>
    <mergeCell ref="A193:A195"/>
    <mergeCell ref="A149:A151"/>
    <mergeCell ref="A208:A209"/>
    <mergeCell ref="A281:A282"/>
    <mergeCell ref="A286:A287"/>
    <mergeCell ref="A220:A221"/>
    <mergeCell ref="A255:A256"/>
    <mergeCell ref="A274:A275"/>
  </mergeCells>
  <dataValidations count="1">
    <dataValidation type="list" allowBlank="1" showInputMessage="1" showErrorMessage="1" sqref="B25">
      <formula1>$B$1:$B$7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B20" sqref="B20"/>
    </sheetView>
  </sheetViews>
  <sheetFormatPr defaultRowHeight="14.5" x14ac:dyDescent="0.35"/>
  <sheetData/>
  <pageMargins left="0.7" right="0.7" top="0.75" bottom="0.75" header="0.3" footer="0.3"/>
  <pageSetup paperSize="9" orientation="portrait" horizontalDpi="300" verticalDpi="300"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241300</xdr:colOff>
                <xdr:row>3</xdr:row>
                <xdr:rowOff>114300</xdr:rowOff>
              </from>
              <to>
                <xdr:col>15</xdr:col>
                <xdr:colOff>412750</xdr:colOff>
                <xdr:row>17</xdr:row>
                <xdr:rowOff>133350</xdr:rowOff>
              </to>
            </anchor>
          </objectPr>
        </oleObject>
      </mc:Choice>
      <mc:Fallback>
        <oleObject progId="Word.Document.12"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Symantec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Stephens, Michelle</dc:creator>
  <cp:lastModifiedBy>Alexander, Diana</cp:lastModifiedBy>
  <cp:lastPrinted>2016-05-02T05:50:40Z</cp:lastPrinted>
  <dcterms:created xsi:type="dcterms:W3CDTF">2016-01-20T00:09:13Z</dcterms:created>
  <dcterms:modified xsi:type="dcterms:W3CDTF">2020-02-21T06:13:47Z</dcterms:modified>
</cp:coreProperties>
</file>